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50" activeTab="4"/>
  </bookViews>
  <sheets>
    <sheet name="Planilha Orçamentária" sheetId="2" r:id="rId1"/>
    <sheet name="Resumo" sheetId="4" r:id="rId2"/>
    <sheet name="Cronograma" sheetId="5" r:id="rId3"/>
    <sheet name="Encargos Sociais" sheetId="6" r:id="rId4"/>
    <sheet name="BDI" sheetId="7" r:id="rId5"/>
    <sheet name="CPU" sheetId="18" r:id="rId6"/>
    <sheet name="CPU AUX" sheetId="20" r:id="rId7"/>
  </sheets>
  <definedNames>
    <definedName name="_xlnm._FilterDatabase" localSheetId="0" hidden="1">'Planilha Orçamentária'!$A$1:$I$452</definedName>
    <definedName name="_xlnm.Print_Area" localSheetId="4">BDI!$A$1:$D$38</definedName>
    <definedName name="_xlnm.Print_Area" localSheetId="2">Cronograma!$A$1:$M$49</definedName>
    <definedName name="_xlnm.Print_Area" localSheetId="3">'Encargos Sociais'!$A$1:$E$42</definedName>
    <definedName name="_xlnm.Print_Area" localSheetId="0">'Planilha Orçamentária'!$A$1:$G$271</definedName>
    <definedName name="_xlnm.Print_Area" localSheetId="1">Resumo!$A$1:$D$25</definedName>
    <definedName name="JR_PAGE_ANCHOR_0_1">#REF!</definedName>
  </definedNames>
  <calcPr calcId="152511"/>
</workbook>
</file>

<file path=xl/calcChain.xml><?xml version="1.0" encoding="utf-8"?>
<calcChain xmlns="http://schemas.openxmlformats.org/spreadsheetml/2006/main">
  <c r="G278" i="2" l="1"/>
  <c r="G271" i="2"/>
  <c r="G266" i="2"/>
  <c r="G263" i="2"/>
  <c r="G255" i="2"/>
  <c r="G243" i="2"/>
  <c r="G235" i="2"/>
  <c r="G229" i="2"/>
  <c r="G206" i="2"/>
  <c r="G197" i="2"/>
  <c r="G196" i="2"/>
  <c r="G191" i="2"/>
  <c r="G175" i="2"/>
  <c r="G173" i="2"/>
  <c r="G170" i="2"/>
  <c r="G169" i="2"/>
  <c r="G157" i="2"/>
  <c r="G147" i="2"/>
  <c r="G135" i="2"/>
  <c r="G134" i="2"/>
  <c r="G124" i="2"/>
  <c r="G117" i="2"/>
  <c r="G115" i="2"/>
  <c r="G112" i="2"/>
  <c r="G107" i="2"/>
  <c r="G106" i="2"/>
  <c r="G104" i="2"/>
  <c r="G94" i="2"/>
  <c r="G92" i="2"/>
  <c r="G89" i="2"/>
  <c r="G85" i="2"/>
  <c r="G81" i="2"/>
  <c r="G80" i="2"/>
  <c r="G78" i="2"/>
  <c r="G74" i="2"/>
  <c r="G73" i="2"/>
  <c r="G69" i="2"/>
  <c r="G67" i="2"/>
  <c r="G64" i="2"/>
  <c r="G60" i="2"/>
  <c r="G53" i="2"/>
  <c r="G48" i="2"/>
  <c r="G31" i="2" s="1"/>
  <c r="G43" i="2"/>
  <c r="G37" i="2"/>
  <c r="G32" i="2"/>
  <c r="G24" i="2"/>
  <c r="G17" i="2"/>
  <c r="G16" i="2" s="1"/>
  <c r="G8" i="2"/>
  <c r="G14" i="2"/>
  <c r="G9" i="2"/>
  <c r="G3" i="2"/>
  <c r="F268" i="2"/>
  <c r="G268" i="2" s="1"/>
  <c r="F267" i="2"/>
  <c r="G267" i="2" s="1"/>
  <c r="F265" i="2"/>
  <c r="G265" i="2" s="1"/>
  <c r="F264" i="2"/>
  <c r="G264" i="2" s="1"/>
  <c r="F262" i="2"/>
  <c r="G262" i="2" s="1"/>
  <c r="F261" i="2"/>
  <c r="G261" i="2" s="1"/>
  <c r="F260" i="2"/>
  <c r="G260" i="2" s="1"/>
  <c r="F259" i="2"/>
  <c r="G259" i="2" s="1"/>
  <c r="F258" i="2"/>
  <c r="G258" i="2" s="1"/>
  <c r="F257" i="2"/>
  <c r="G257" i="2" s="1"/>
  <c r="F256" i="2"/>
  <c r="G256" i="2" s="1"/>
  <c r="F253" i="2"/>
  <c r="G253" i="2" s="1"/>
  <c r="F252" i="2"/>
  <c r="G252" i="2" s="1"/>
  <c r="F251" i="2"/>
  <c r="G251" i="2" s="1"/>
  <c r="F250" i="2"/>
  <c r="G250" i="2" s="1"/>
  <c r="F249" i="2"/>
  <c r="G249" i="2" s="1"/>
  <c r="F248" i="2"/>
  <c r="G248" i="2" s="1"/>
  <c r="F247" i="2"/>
  <c r="G247" i="2" s="1"/>
  <c r="F246" i="2"/>
  <c r="G246" i="2" s="1"/>
  <c r="F245" i="2"/>
  <c r="G245" i="2" s="1"/>
  <c r="F244" i="2"/>
  <c r="G244" i="2" s="1"/>
  <c r="F242" i="2"/>
  <c r="G242" i="2" s="1"/>
  <c r="F241" i="2"/>
  <c r="G241" i="2" s="1"/>
  <c r="F240" i="2"/>
  <c r="G240" i="2" s="1"/>
  <c r="F239" i="2"/>
  <c r="G239" i="2" s="1"/>
  <c r="F238" i="2"/>
  <c r="G238" i="2" s="1"/>
  <c r="F237" i="2"/>
  <c r="G237" i="2" s="1"/>
  <c r="F236" i="2"/>
  <c r="G236" i="2" s="1"/>
  <c r="F234" i="2"/>
  <c r="G234" i="2" s="1"/>
  <c r="F233" i="2"/>
  <c r="G233" i="2" s="1"/>
  <c r="F232" i="2"/>
  <c r="G232" i="2" s="1"/>
  <c r="F231" i="2"/>
  <c r="G231" i="2" s="1"/>
  <c r="F230" i="2"/>
  <c r="G230" i="2" s="1"/>
  <c r="F228" i="2"/>
  <c r="G228" i="2" s="1"/>
  <c r="F227" i="2"/>
  <c r="G227" i="2" s="1"/>
  <c r="F226" i="2"/>
  <c r="G226" i="2" s="1"/>
  <c r="F225" i="2"/>
  <c r="G225" i="2" s="1"/>
  <c r="F224" i="2"/>
  <c r="G224" i="2" s="1"/>
  <c r="F223" i="2"/>
  <c r="G223" i="2" s="1"/>
  <c r="F222" i="2"/>
  <c r="G222" i="2" s="1"/>
  <c r="F221" i="2"/>
  <c r="G221" i="2" s="1"/>
  <c r="F220" i="2"/>
  <c r="G220" i="2" s="1"/>
  <c r="F219" i="2"/>
  <c r="G219" i="2" s="1"/>
  <c r="F218" i="2"/>
  <c r="G218" i="2" s="1"/>
  <c r="F217" i="2"/>
  <c r="G217" i="2" s="1"/>
  <c r="F216" i="2"/>
  <c r="G216" i="2" s="1"/>
  <c r="F215" i="2"/>
  <c r="G215" i="2" s="1"/>
  <c r="F214" i="2"/>
  <c r="G214" i="2" s="1"/>
  <c r="F213" i="2"/>
  <c r="G213" i="2" s="1"/>
  <c r="F212" i="2"/>
  <c r="G212" i="2" s="1"/>
  <c r="F211" i="2"/>
  <c r="G211" i="2" s="1"/>
  <c r="F210" i="2"/>
  <c r="G210" i="2" s="1"/>
  <c r="F209" i="2"/>
  <c r="G209" i="2" s="1"/>
  <c r="F208" i="2"/>
  <c r="G208" i="2" s="1"/>
  <c r="F207" i="2"/>
  <c r="G207" i="2" s="1"/>
  <c r="F205" i="2"/>
  <c r="G205" i="2" s="1"/>
  <c r="F204" i="2"/>
  <c r="G204" i="2" s="1"/>
  <c r="F203" i="2"/>
  <c r="G203" i="2" s="1"/>
  <c r="F202" i="2"/>
  <c r="G202" i="2" s="1"/>
  <c r="F201" i="2"/>
  <c r="G201" i="2" s="1"/>
  <c r="F200" i="2"/>
  <c r="G200" i="2" s="1"/>
  <c r="F199" i="2"/>
  <c r="G199" i="2" s="1"/>
  <c r="F198" i="2"/>
  <c r="G198" i="2" s="1"/>
  <c r="F195" i="2"/>
  <c r="G195" i="2" s="1"/>
  <c r="F194" i="2"/>
  <c r="G194" i="2" s="1"/>
  <c r="F193" i="2"/>
  <c r="G193" i="2" s="1"/>
  <c r="F192" i="2"/>
  <c r="G192" i="2" s="1"/>
  <c r="F190" i="2"/>
  <c r="G190" i="2" s="1"/>
  <c r="F189" i="2"/>
  <c r="G189" i="2" s="1"/>
  <c r="F188" i="2"/>
  <c r="G188" i="2" s="1"/>
  <c r="F187" i="2"/>
  <c r="G187" i="2" s="1"/>
  <c r="F186" i="2"/>
  <c r="G186" i="2" s="1"/>
  <c r="F185" i="2"/>
  <c r="G185" i="2" s="1"/>
  <c r="F184" i="2"/>
  <c r="G184" i="2" s="1"/>
  <c r="F183" i="2"/>
  <c r="G183" i="2" s="1"/>
  <c r="F182" i="2"/>
  <c r="G182" i="2" s="1"/>
  <c r="F181" i="2"/>
  <c r="G181" i="2" s="1"/>
  <c r="F180" i="2"/>
  <c r="G180" i="2" s="1"/>
  <c r="F179" i="2"/>
  <c r="G179" i="2" s="1"/>
  <c r="F178" i="2"/>
  <c r="G178" i="2" s="1"/>
  <c r="F177" i="2"/>
  <c r="G177" i="2" s="1"/>
  <c r="F176" i="2"/>
  <c r="G176" i="2" s="1"/>
  <c r="F174" i="2"/>
  <c r="G174" i="2" s="1"/>
  <c r="F172" i="2"/>
  <c r="G172" i="2" s="1"/>
  <c r="F171" i="2"/>
  <c r="G171" i="2" s="1"/>
  <c r="F168" i="2"/>
  <c r="G168" i="2" s="1"/>
  <c r="F167" i="2"/>
  <c r="G167" i="2" s="1"/>
  <c r="F166" i="2"/>
  <c r="G166" i="2" s="1"/>
  <c r="F165" i="2"/>
  <c r="G165" i="2" s="1"/>
  <c r="F164" i="2"/>
  <c r="G164" i="2" s="1"/>
  <c r="F163" i="2"/>
  <c r="G163" i="2" s="1"/>
  <c r="F162" i="2"/>
  <c r="G162" i="2" s="1"/>
  <c r="F161" i="2"/>
  <c r="G161" i="2" s="1"/>
  <c r="F160" i="2"/>
  <c r="G160" i="2" s="1"/>
  <c r="F159" i="2"/>
  <c r="G159" i="2" s="1"/>
  <c r="F158" i="2"/>
  <c r="G158" i="2" s="1"/>
  <c r="F156" i="2"/>
  <c r="G156" i="2" s="1"/>
  <c r="F155" i="2"/>
  <c r="G155" i="2" s="1"/>
  <c r="F154" i="2"/>
  <c r="G154" i="2" s="1"/>
  <c r="F153" i="2"/>
  <c r="G153" i="2" s="1"/>
  <c r="F152" i="2"/>
  <c r="G152" i="2" s="1"/>
  <c r="F151" i="2"/>
  <c r="G151" i="2" s="1"/>
  <c r="F150" i="2"/>
  <c r="G150" i="2" s="1"/>
  <c r="F149" i="2"/>
  <c r="G149" i="2" s="1"/>
  <c r="F148" i="2"/>
  <c r="G148" i="2" s="1"/>
  <c r="F146" i="2"/>
  <c r="G146" i="2" s="1"/>
  <c r="F145" i="2"/>
  <c r="G145" i="2" s="1"/>
  <c r="F144" i="2"/>
  <c r="G144" i="2" s="1"/>
  <c r="F143" i="2"/>
  <c r="G143" i="2" s="1"/>
  <c r="F142" i="2"/>
  <c r="G142" i="2" s="1"/>
  <c r="F141" i="2"/>
  <c r="G141" i="2" s="1"/>
  <c r="F140" i="2"/>
  <c r="G140" i="2" s="1"/>
  <c r="F139" i="2"/>
  <c r="G139" i="2" s="1"/>
  <c r="F138" i="2"/>
  <c r="G138" i="2" s="1"/>
  <c r="F137" i="2"/>
  <c r="G137" i="2" s="1"/>
  <c r="F136" i="2"/>
  <c r="G136" i="2" s="1"/>
  <c r="F133" i="2"/>
  <c r="G133" i="2" s="1"/>
  <c r="F132" i="2"/>
  <c r="G132" i="2" s="1"/>
  <c r="F131" i="2"/>
  <c r="G131" i="2" s="1"/>
  <c r="F130" i="2"/>
  <c r="G130" i="2" s="1"/>
  <c r="F129" i="2"/>
  <c r="G129" i="2" s="1"/>
  <c r="F128" i="2"/>
  <c r="G128" i="2" s="1"/>
  <c r="F127" i="2"/>
  <c r="G127" i="2" s="1"/>
  <c r="F126" i="2"/>
  <c r="G126" i="2" s="1"/>
  <c r="F125" i="2"/>
  <c r="G125" i="2" s="1"/>
  <c r="F123" i="2"/>
  <c r="G123" i="2" s="1"/>
  <c r="F122" i="2"/>
  <c r="G122" i="2" s="1"/>
  <c r="F121" i="2"/>
  <c r="G121" i="2" s="1"/>
  <c r="F120" i="2"/>
  <c r="G120" i="2" s="1"/>
  <c r="F119" i="2"/>
  <c r="G119" i="2" s="1"/>
  <c r="F118" i="2"/>
  <c r="G118" i="2" s="1"/>
  <c r="F116" i="2"/>
  <c r="G116" i="2" s="1"/>
  <c r="F114" i="2"/>
  <c r="G114" i="2" s="1"/>
  <c r="F113" i="2"/>
  <c r="G113" i="2" s="1"/>
  <c r="F111" i="2"/>
  <c r="G111" i="2" s="1"/>
  <c r="F110" i="2"/>
  <c r="G110" i="2" s="1"/>
  <c r="F109" i="2"/>
  <c r="G109" i="2" s="1"/>
  <c r="F108" i="2"/>
  <c r="G108" i="2" s="1"/>
  <c r="F105" i="2"/>
  <c r="G105" i="2" s="1"/>
  <c r="F103" i="2"/>
  <c r="G103" i="2" s="1"/>
  <c r="F102" i="2"/>
  <c r="G102" i="2" s="1"/>
  <c r="F101" i="2"/>
  <c r="G101" i="2" s="1"/>
  <c r="F100" i="2"/>
  <c r="G100" i="2" s="1"/>
  <c r="F99" i="2"/>
  <c r="G99" i="2" s="1"/>
  <c r="F98" i="2"/>
  <c r="G98" i="2" s="1"/>
  <c r="F97" i="2"/>
  <c r="G97" i="2" s="1"/>
  <c r="F96" i="2"/>
  <c r="G96" i="2" s="1"/>
  <c r="F95" i="2"/>
  <c r="G95" i="2" s="1"/>
  <c r="F93" i="2"/>
  <c r="G93" i="2" s="1"/>
  <c r="F91" i="2"/>
  <c r="G91" i="2" s="1"/>
  <c r="F90" i="2"/>
  <c r="G90" i="2" s="1"/>
  <c r="F88" i="2"/>
  <c r="G88" i="2" s="1"/>
  <c r="F87" i="2"/>
  <c r="G87" i="2" s="1"/>
  <c r="F86" i="2"/>
  <c r="G86" i="2" s="1"/>
  <c r="F84" i="2"/>
  <c r="G84" i="2" s="1"/>
  <c r="F83" i="2"/>
  <c r="G83" i="2" s="1"/>
  <c r="F82" i="2"/>
  <c r="G82" i="2" s="1"/>
  <c r="F79" i="2"/>
  <c r="G79" i="2" s="1"/>
  <c r="F77" i="2"/>
  <c r="G77" i="2" s="1"/>
  <c r="F76" i="2"/>
  <c r="G76" i="2" s="1"/>
  <c r="F75" i="2"/>
  <c r="G75" i="2" s="1"/>
  <c r="F72" i="2"/>
  <c r="G72" i="2" s="1"/>
  <c r="F71" i="2"/>
  <c r="G71" i="2" s="1"/>
  <c r="F70" i="2"/>
  <c r="G70" i="2" s="1"/>
  <c r="F68" i="2"/>
  <c r="G68" i="2" s="1"/>
  <c r="F67" i="2"/>
  <c r="F66" i="2"/>
  <c r="G66" i="2" s="1"/>
  <c r="F65" i="2"/>
  <c r="G65" i="2" s="1"/>
  <c r="F63" i="2"/>
  <c r="G63" i="2" s="1"/>
  <c r="F62" i="2"/>
  <c r="G62" i="2" s="1"/>
  <c r="F61" i="2"/>
  <c r="G61" i="2" s="1"/>
  <c r="F59" i="2"/>
  <c r="G59" i="2" s="1"/>
  <c r="F58" i="2"/>
  <c r="G58" i="2" s="1"/>
  <c r="F57" i="2"/>
  <c r="G57" i="2" s="1"/>
  <c r="F56" i="2"/>
  <c r="G56" i="2" s="1"/>
  <c r="F55" i="2"/>
  <c r="G55" i="2" s="1"/>
  <c r="F54" i="2"/>
  <c r="G54" i="2" s="1"/>
  <c r="F52" i="2"/>
  <c r="G52" i="2" s="1"/>
  <c r="F51" i="2"/>
  <c r="G51" i="2" s="1"/>
  <c r="F50" i="2"/>
  <c r="G50" i="2" s="1"/>
  <c r="F49" i="2"/>
  <c r="G49" i="2" s="1"/>
  <c r="F47" i="2"/>
  <c r="G47" i="2" s="1"/>
  <c r="F46" i="2"/>
  <c r="G46" i="2" s="1"/>
  <c r="F45" i="2"/>
  <c r="G45" i="2" s="1"/>
  <c r="F44" i="2"/>
  <c r="G44" i="2" s="1"/>
  <c r="H43" i="2" s="1"/>
  <c r="F43" i="2"/>
  <c r="F42" i="2"/>
  <c r="G42" i="2" s="1"/>
  <c r="F41" i="2"/>
  <c r="G41" i="2" s="1"/>
  <c r="F40" i="2"/>
  <c r="G40" i="2" s="1"/>
  <c r="F39" i="2"/>
  <c r="G39" i="2" s="1"/>
  <c r="F38" i="2"/>
  <c r="G38" i="2" s="1"/>
  <c r="F36" i="2"/>
  <c r="G36" i="2" s="1"/>
  <c r="F35" i="2"/>
  <c r="G35" i="2" s="1"/>
  <c r="F34" i="2"/>
  <c r="G34" i="2" s="1"/>
  <c r="F33" i="2"/>
  <c r="G33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5" i="2"/>
  <c r="G15" i="2" s="1"/>
  <c r="F13" i="2"/>
  <c r="G13" i="2" s="1"/>
  <c r="F12" i="2"/>
  <c r="G12" i="2" s="1"/>
  <c r="F11" i="2"/>
  <c r="G11" i="2" s="1"/>
  <c r="F10" i="2"/>
  <c r="G10" i="2" s="1"/>
  <c r="F7" i="2"/>
  <c r="G7" i="2" s="1"/>
  <c r="F6" i="2"/>
  <c r="G6" i="2" s="1"/>
  <c r="F5" i="2"/>
  <c r="G5" i="2" s="1"/>
  <c r="G4" i="2"/>
  <c r="F4" i="2"/>
  <c r="G254" i="2" l="1"/>
  <c r="M39" i="5"/>
  <c r="M41" i="5"/>
  <c r="B41" i="5"/>
  <c r="B39" i="5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C22" i="4"/>
  <c r="C21" i="4"/>
  <c r="C41" i="5" s="1"/>
  <c r="C20" i="4"/>
  <c r="C39" i="5" s="1"/>
  <c r="L40" i="5" s="1"/>
  <c r="M40" i="5" s="1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J42" i="5" l="1"/>
  <c r="K42" i="5"/>
  <c r="C24" i="4"/>
  <c r="C23" i="4"/>
  <c r="D21" i="4" s="1"/>
  <c r="B43" i="5"/>
  <c r="B37" i="5"/>
  <c r="B35" i="5"/>
  <c r="M42" i="5" l="1"/>
  <c r="D18" i="4"/>
  <c r="D20" i="4"/>
  <c r="D22" i="4"/>
  <c r="D19" i="4"/>
  <c r="M43" i="5"/>
  <c r="E10" i="6"/>
  <c r="C35" i="5" l="1"/>
  <c r="L36" i="5" s="1"/>
  <c r="C43" i="5"/>
  <c r="L44" i="5" s="1"/>
  <c r="C37" i="5"/>
  <c r="B3" i="4"/>
  <c r="L38" i="5" l="1"/>
  <c r="K38" i="5"/>
  <c r="M37" i="5"/>
  <c r="M35" i="5"/>
  <c r="C27" i="5"/>
  <c r="I28" i="5" s="1"/>
  <c r="B33" i="5"/>
  <c r="B31" i="5"/>
  <c r="M31" i="5"/>
  <c r="B27" i="5"/>
  <c r="C33" i="5"/>
  <c r="C31" i="5"/>
  <c r="K32" i="5" s="1"/>
  <c r="K34" i="5" l="1"/>
  <c r="J34" i="5"/>
  <c r="M44" i="5"/>
  <c r="M36" i="5"/>
  <c r="M38" i="5"/>
  <c r="M33" i="5"/>
  <c r="C25" i="4"/>
  <c r="M17" i="5"/>
  <c r="M19" i="5"/>
  <c r="M21" i="5"/>
  <c r="M23" i="5"/>
  <c r="M25" i="5"/>
  <c r="B29" i="5"/>
  <c r="B25" i="5"/>
  <c r="B23" i="5"/>
  <c r="B21" i="5"/>
  <c r="B19" i="5"/>
  <c r="B17" i="5"/>
  <c r="B15" i="5"/>
  <c r="B13" i="5"/>
  <c r="B11" i="5"/>
  <c r="B9" i="5"/>
  <c r="M15" i="5"/>
  <c r="M28" i="5" l="1"/>
  <c r="M34" i="5"/>
  <c r="M48" i="5"/>
  <c r="M32" i="5"/>
  <c r="C29" i="5"/>
  <c r="C11" i="5"/>
  <c r="C13" i="5"/>
  <c r="C17" i="5"/>
  <c r="C19" i="5"/>
  <c r="F20" i="5" s="1"/>
  <c r="C7" i="5"/>
  <c r="E8" i="5" s="1"/>
  <c r="D9" i="7"/>
  <c r="G18" i="5" l="1"/>
  <c r="H18" i="5"/>
  <c r="I18" i="5"/>
  <c r="H14" i="5"/>
  <c r="G14" i="5"/>
  <c r="I14" i="5"/>
  <c r="J30" i="5"/>
  <c r="K30" i="5"/>
  <c r="G12" i="5"/>
  <c r="G46" i="5" s="1"/>
  <c r="E12" i="5"/>
  <c r="H12" i="5"/>
  <c r="F12" i="5"/>
  <c r="M29" i="5"/>
  <c r="C9" i="5"/>
  <c r="C21" i="5"/>
  <c r="C15" i="5"/>
  <c r="C5" i="5"/>
  <c r="E6" i="5" s="1"/>
  <c r="B7" i="5"/>
  <c r="B5" i="5"/>
  <c r="H22" i="5" l="1"/>
  <c r="I22" i="5"/>
  <c r="H46" i="5"/>
  <c r="J16" i="5"/>
  <c r="I16" i="5"/>
  <c r="E10" i="5"/>
  <c r="E46" i="5" s="1"/>
  <c r="F10" i="5"/>
  <c r="F46" i="5" s="1"/>
  <c r="M30" i="5"/>
  <c r="M18" i="5"/>
  <c r="M20" i="5"/>
  <c r="M13" i="5"/>
  <c r="M9" i="5"/>
  <c r="M7" i="5"/>
  <c r="D15" i="4" l="1"/>
  <c r="D17" i="4"/>
  <c r="D5" i="4"/>
  <c r="D16" i="4"/>
  <c r="D11" i="4"/>
  <c r="D4" i="4"/>
  <c r="D8" i="4"/>
  <c r="D7" i="4"/>
  <c r="D14" i="4"/>
  <c r="D9" i="4"/>
  <c r="D6" i="4"/>
  <c r="D10" i="4"/>
  <c r="M6" i="5"/>
  <c r="M22" i="5"/>
  <c r="M16" i="5"/>
  <c r="D3" i="4"/>
  <c r="D15" i="7"/>
  <c r="D21" i="7" s="1"/>
  <c r="M10" i="5" l="1"/>
  <c r="M8" i="5"/>
  <c r="M14" i="5"/>
  <c r="D38" i="6"/>
  <c r="E33" i="6"/>
  <c r="D33" i="6"/>
  <c r="E25" i="6"/>
  <c r="D25" i="6"/>
  <c r="D12" i="6"/>
  <c r="E11" i="6"/>
  <c r="E9" i="6"/>
  <c r="E8" i="6"/>
  <c r="E7" i="6"/>
  <c r="E6" i="6"/>
  <c r="E5" i="6"/>
  <c r="E4" i="6"/>
  <c r="D23" i="4"/>
  <c r="D40" i="6" l="1"/>
  <c r="E12" i="6"/>
  <c r="E38" i="6" s="1"/>
  <c r="E40" i="6" s="1"/>
  <c r="M11" i="5"/>
  <c r="M12" i="5"/>
  <c r="D12" i="4" l="1"/>
  <c r="C23" i="5"/>
  <c r="D13" i="4"/>
  <c r="M5" i="5"/>
  <c r="M27" i="5"/>
  <c r="J24" i="5" l="1"/>
  <c r="I24" i="5"/>
  <c r="I46" i="5" s="1"/>
  <c r="I45" i="5" s="1"/>
  <c r="G45" i="5"/>
  <c r="C25" i="5"/>
  <c r="E23" i="4"/>
  <c r="J26" i="5" l="1"/>
  <c r="L26" i="5"/>
  <c r="L46" i="5" s="1"/>
  <c r="L45" i="5" s="1"/>
  <c r="K26" i="5"/>
  <c r="K46" i="5" s="1"/>
  <c r="K45" i="5" s="1"/>
  <c r="M24" i="5"/>
  <c r="J46" i="5"/>
  <c r="J45" i="5" s="1"/>
  <c r="F45" i="5"/>
  <c r="H45" i="5"/>
  <c r="E48" i="5" l="1"/>
  <c r="F48" i="5" s="1"/>
  <c r="E45" i="5"/>
  <c r="M26" i="5"/>
  <c r="M46" i="5"/>
  <c r="D39" i="5" l="1"/>
  <c r="D41" i="5"/>
  <c r="E47" i="5"/>
  <c r="D29" i="5"/>
  <c r="D23" i="5"/>
  <c r="D27" i="5"/>
  <c r="D19" i="5"/>
  <c r="D25" i="5"/>
  <c r="D33" i="5"/>
  <c r="D31" i="5"/>
  <c r="D7" i="5"/>
  <c r="D15" i="5"/>
  <c r="D13" i="5"/>
  <c r="D11" i="5"/>
  <c r="D43" i="5"/>
  <c r="D17" i="5"/>
  <c r="D9" i="5"/>
  <c r="D21" i="5"/>
  <c r="D5" i="5"/>
  <c r="D35" i="5"/>
  <c r="D37" i="5"/>
  <c r="G48" i="5" l="1"/>
  <c r="H48" i="5" s="1"/>
  <c r="I48" i="5" s="1"/>
  <c r="J48" i="5" s="1"/>
  <c r="K48" i="5" s="1"/>
  <c r="L48" i="5" s="1"/>
  <c r="F47" i="5"/>
  <c r="G47" i="5" l="1"/>
  <c r="H47" i="5" l="1"/>
  <c r="I47" i="5" l="1"/>
  <c r="J47" i="5" l="1"/>
  <c r="L47" i="5" l="1"/>
  <c r="K47" i="5"/>
</calcChain>
</file>

<file path=xl/sharedStrings.xml><?xml version="1.0" encoding="utf-8"?>
<sst xmlns="http://schemas.openxmlformats.org/spreadsheetml/2006/main" count="16483" uniqueCount="2621">
  <si>
    <t>RESUMO</t>
  </si>
  <si>
    <t>ITEM</t>
  </si>
  <si>
    <t>DESCRIÇÃO</t>
  </si>
  <si>
    <t>TOTAL</t>
  </si>
  <si>
    <t>%</t>
  </si>
  <si>
    <t>PIS</t>
  </si>
  <si>
    <t>COFINS</t>
  </si>
  <si>
    <t xml:space="preserve">TAXA DE ENCARGOS SOCIAIS 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</si>
  <si>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</si>
  <si>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</si>
  <si>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</si>
  <si>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</si>
  <si>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</si>
  <si>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</si>
  <si>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</si>
  <si>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</si>
  <si>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</si>
  <si>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</si>
  <si>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</si>
  <si>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</si>
  <si>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</si>
  <si>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</si>
  <si>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Salário-educação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</si>
  <si>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</si>
  <si>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</si>
  <si>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</si>
  <si>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</si>
  <si>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</si>
  <si>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</si>
  <si>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</si>
  <si>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de Encargos Sociais Básicos</t>
  </si>
  <si>
    <t>GRUPO B</t>
  </si>
  <si>
    <t>B1</t>
  </si>
  <si>
    <t>Repouso semanal remunerado</t>
  </si>
  <si>
    <t>B2</t>
  </si>
  <si>
    <t>Feriados</t>
  </si>
  <si>
    <t>B3</t>
  </si>
  <si>
    <t>Auxílio - 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</si>
  <si>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</si>
  <si>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</si>
  <si>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</si>
  <si>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</si>
  <si>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</si>
  <si>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</si>
  <si>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</si>
  <si>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</si>
  <si>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</si>
  <si>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</si>
  <si>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</si>
  <si>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</si>
  <si>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</si>
  <si>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</si>
  <si>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</si>
  <si>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Total de Encargos Sociais que recebem incidências de A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</si>
  <si>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</si>
  <si>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</si>
  <si>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</si>
  <si>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</si>
  <si>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</si>
  <si>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</si>
  <si>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</si>
  <si>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</si>
  <si>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</si>
  <si>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</si>
  <si>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</si>
  <si>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</si>
  <si>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as
incidências globais de A</t>
  </si>
  <si>
    <t>GRUPO D</t>
  </si>
  <si>
    <t>D1</t>
  </si>
  <si>
    <t>Reincidência de A sobre B</t>
  </si>
  <si>
    <t>D2</t>
  </si>
  <si>
    <t>Reincidência de Grupo A sobre Aviso Prévio Trabalhado e Reincidência do FGTS sobre Aviso Prévio Indenizado</t>
  </si>
  <si>
    <t>D</t>
  </si>
  <si>
    <t>Total das Taxas incidências e reincidências</t>
  </si>
  <si>
    <t>TOTAL DOS ENCARGOS SOCIAIS:</t>
  </si>
  <si>
    <t xml:space="preserve">CRONOGRAMA FÍSICO - FINANCEIRO </t>
  </si>
  <si>
    <t xml:space="preserve">COMPOSIÇÃO DE BDI </t>
  </si>
  <si>
    <t>DISCRIMINAÇÃO</t>
  </si>
  <si>
    <t>VALOR (R$)</t>
  </si>
  <si>
    <t>PARCELAS DO BDI (%)</t>
  </si>
  <si>
    <t>Equação Acordão TCU 2.622/2013 - Plenário</t>
  </si>
  <si>
    <t>TOTAL DO BDI (R$)</t>
  </si>
  <si>
    <t>BDI (%)</t>
  </si>
  <si>
    <t>Onde:</t>
  </si>
  <si>
    <t>AC: taxa de administração central;</t>
  </si>
  <si>
    <t>SG: taxa de garantias e taxa de seguros;</t>
  </si>
  <si>
    <t>R: taxa de riscos;</t>
  </si>
  <si>
    <t>DF: taxa de despesas financeiras;</t>
  </si>
  <si>
    <t>L: taxa de lucro/remuneração;</t>
  </si>
  <si>
    <t>I: taxa de incidência de impostos (PIS, COFINS, ISS).</t>
  </si>
  <si>
    <t>ETAPAS</t>
  </si>
  <si>
    <t>VALOR C/ BDI</t>
  </si>
  <si>
    <t>BONIFICAÇÃO</t>
  </si>
  <si>
    <t>DESPESAS INDIRETAS</t>
  </si>
  <si>
    <t>Administração Central</t>
  </si>
  <si>
    <t>Garantias e Seguros</t>
  </si>
  <si>
    <t>Risco</t>
  </si>
  <si>
    <t>Despesas Financeiras</t>
  </si>
  <si>
    <t>DESPESAS FISCAIS</t>
  </si>
  <si>
    <t>QUANT.</t>
  </si>
  <si>
    <r>
      <rPr>
        <b/>
        <sz val="10"/>
        <rFont val="Arial"/>
        <family val="2"/>
      </rPr>
      <t>ITEM</t>
    </r>
  </si>
  <si>
    <r>
      <rPr>
        <b/>
        <sz val="10"/>
        <rFont val="Arial"/>
        <family val="2"/>
      </rPr>
      <t>DESCRIÇÃO</t>
    </r>
  </si>
  <si>
    <r>
      <rPr>
        <b/>
        <sz val="10"/>
        <rFont val="Arial"/>
        <family val="2"/>
      </rPr>
      <t>UNID</t>
    </r>
  </si>
  <si>
    <t>PLANILHA ORÇAMENTÁRIA</t>
  </si>
  <si>
    <t>1.1</t>
  </si>
  <si>
    <t>1.2</t>
  </si>
  <si>
    <t>1.3</t>
  </si>
  <si>
    <t>2.1</t>
  </si>
  <si>
    <t>2.2</t>
  </si>
  <si>
    <t>3.1</t>
  </si>
  <si>
    <t>4.1</t>
  </si>
  <si>
    <t>4.2</t>
  </si>
  <si>
    <t>5.1</t>
  </si>
  <si>
    <t>6.1</t>
  </si>
  <si>
    <t>7.1</t>
  </si>
  <si>
    <t>7.2</t>
  </si>
  <si>
    <t>8.1</t>
  </si>
  <si>
    <t xml:space="preserve">ISS </t>
  </si>
  <si>
    <t>PREÇO TOTAL</t>
  </si>
  <si>
    <t>CUSTO TOTAL (SEM BDI)</t>
  </si>
  <si>
    <t>,,</t>
  </si>
  <si>
    <t>aqui</t>
  </si>
  <si>
    <t>OBS.: ENCARGOS SOCIAIS NÃO DESONERADOS PARA EMPRESA OPTANTE DO SIMPLES NACIONAL</t>
  </si>
  <si>
    <t>1</t>
  </si>
  <si>
    <t>CJ</t>
  </si>
  <si>
    <t>M2</t>
  </si>
  <si>
    <t>2</t>
  </si>
  <si>
    <t>M3</t>
  </si>
  <si>
    <t>UN</t>
  </si>
  <si>
    <t>3</t>
  </si>
  <si>
    <t>4</t>
  </si>
  <si>
    <t>5</t>
  </si>
  <si>
    <t>6</t>
  </si>
  <si>
    <t>M</t>
  </si>
  <si>
    <t>7</t>
  </si>
  <si>
    <t>8</t>
  </si>
  <si>
    <t>PREÇO COM BDI (R$)</t>
  </si>
  <si>
    <t>PREÇO
TOTAL(R$)</t>
  </si>
  <si>
    <t>PREÇO UNITARIO(R$)</t>
  </si>
  <si>
    <t>A001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</si>
  <si>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</si>
  <si>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</si>
  <si>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</si>
  <si>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</si>
  <si>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</si>
  <si>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</si>
  <si>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</si>
  <si>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</si>
  <si>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</si>
  <si>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</si>
  <si>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</si>
  <si>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</si>
  <si>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</si>
  <si>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</si>
  <si>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</si>
  <si>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</si>
  <si>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</si>
  <si>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</si>
  <si>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</si>
  <si>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</si>
  <si>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</si>
  <si>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</si>
  <si>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</si>
  <si>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</si>
  <si>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</si>
  <si>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</si>
  <si>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A028</t>
  </si>
  <si>
    <t>A029</t>
  </si>
  <si>
    <t>A030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</si>
  <si>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</si>
  <si>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</si>
  <si>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</si>
  <si>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</si>
  <si>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</si>
  <si>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</si>
  <si>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</si>
  <si>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</si>
  <si>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</si>
  <si>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</si>
  <si>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</si>
  <si>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</si>
  <si>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</si>
  <si>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</si>
  <si>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</si>
  <si>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</si>
  <si>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</si>
  <si>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</si>
  <si>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A049</t>
  </si>
  <si>
    <t>A050</t>
  </si>
  <si>
    <t>A051</t>
  </si>
  <si>
    <t>A052</t>
  </si>
  <si>
    <t>A053</t>
  </si>
  <si>
    <t>A054</t>
  </si>
  <si>
    <t>A055</t>
  </si>
  <si>
    <t>A056</t>
  </si>
  <si>
    <t>A057</t>
  </si>
  <si>
    <t>A058</t>
  </si>
  <si>
    <t>A059</t>
  </si>
  <si>
    <t>A060</t>
  </si>
  <si>
    <t>A061</t>
  </si>
  <si>
    <t>A062</t>
  </si>
  <si>
    <t>A063</t>
  </si>
  <si>
    <t>A064</t>
  </si>
  <si>
    <t>A065</t>
  </si>
  <si>
    <t>A066</t>
  </si>
  <si>
    <t>A067</t>
  </si>
  <si>
    <t>A068</t>
  </si>
  <si>
    <t>A069</t>
  </si>
  <si>
    <t>A070</t>
  </si>
  <si>
    <t>A071</t>
  </si>
  <si>
    <t>A072</t>
  </si>
  <si>
    <t>A073</t>
  </si>
  <si>
    <t>A074</t>
  </si>
  <si>
    <t>A075</t>
  </si>
  <si>
    <t>A076</t>
  </si>
  <si>
    <t>A077</t>
  </si>
  <si>
    <t>A078</t>
  </si>
  <si>
    <t>A079</t>
  </si>
  <si>
    <t>A110</t>
  </si>
  <si>
    <t>A122</t>
  </si>
  <si>
    <t>A127</t>
  </si>
  <si>
    <t>% EXECUTADA</t>
  </si>
  <si>
    <t>CUSTO TOTAL</t>
  </si>
  <si>
    <t>% ACUMULADA</t>
  </si>
  <si>
    <t>CUSTO ACUMULADO</t>
  </si>
  <si>
    <t>Material</t>
  </si>
  <si>
    <t>FONTE</t>
  </si>
  <si>
    <t>UNID</t>
  </si>
  <si>
    <t>COEFICIENTE</t>
  </si>
  <si>
    <t>PREÇO UNITÁRIO</t>
  </si>
  <si>
    <t>TOTAL Material:</t>
  </si>
  <si>
    <t>Serviço</t>
  </si>
  <si>
    <t>H</t>
  </si>
  <si>
    <t>SERVENTE COM ENCARGOS COMPLEMENTARES</t>
  </si>
  <si>
    <t>TOTAL Serviço:</t>
  </si>
  <si>
    <t>VALOR:</t>
  </si>
  <si>
    <t>VALOR UNITÁRIO:</t>
  </si>
  <si>
    <t>VALOR ENCARGOS:</t>
  </si>
  <si>
    <t>KG</t>
  </si>
  <si>
    <t>PEDREIRO COM ENCARGOS COMPLEMENTARES</t>
  </si>
  <si>
    <t>AJUDANTE DE CARPINTEIRO COM ENCARGOS COMPLEMENTARES</t>
  </si>
  <si>
    <t>L</t>
  </si>
  <si>
    <t>SINAPI</t>
  </si>
  <si>
    <t>Mão de Obra</t>
  </si>
  <si>
    <t>TOTAL Mão de Obra:</t>
  </si>
  <si>
    <t>00037370</t>
  </si>
  <si>
    <t>00037372</t>
  </si>
  <si>
    <t>00037373</t>
  </si>
  <si>
    <t>00037371</t>
  </si>
  <si>
    <t>5.1.1</t>
  </si>
  <si>
    <t>5.2</t>
  </si>
  <si>
    <t>5.2.1</t>
  </si>
  <si>
    <t>6.2</t>
  </si>
  <si>
    <t>6.3</t>
  </si>
  <si>
    <t>7.3</t>
  </si>
  <si>
    <t>A194</t>
  </si>
  <si>
    <t>A239</t>
  </si>
  <si>
    <t>A240</t>
  </si>
  <si>
    <t>A241</t>
  </si>
  <si>
    <t>VALOR ENCARGOS (108.68%):</t>
  </si>
  <si>
    <t>MÊS 01</t>
  </si>
  <si>
    <t>MÊS 03</t>
  </si>
  <si>
    <t>MÊS 04</t>
  </si>
  <si>
    <t>MÊS 06</t>
  </si>
  <si>
    <t>MÊS 07</t>
  </si>
  <si>
    <t>MÊS 08</t>
  </si>
  <si>
    <t>MÊS 09</t>
  </si>
  <si>
    <t>MÊS 10</t>
  </si>
  <si>
    <t>SERVIÇOS PRELIMINARES</t>
  </si>
  <si>
    <t>3.2</t>
  </si>
  <si>
    <t>4.3</t>
  </si>
  <si>
    <t>4.4</t>
  </si>
  <si>
    <t>4.5</t>
  </si>
  <si>
    <t>5.1.2</t>
  </si>
  <si>
    <t>7.4</t>
  </si>
  <si>
    <t>7.5</t>
  </si>
  <si>
    <t>7.6</t>
  </si>
  <si>
    <t>7.7</t>
  </si>
  <si>
    <t>7.8</t>
  </si>
  <si>
    <t>SERVIÇOS FINAIS</t>
  </si>
  <si>
    <t>00003097</t>
  </si>
  <si>
    <t>00004491</t>
  </si>
  <si>
    <t>APLICAÇÃO MANUAL DE PINTURA COM TINTA LÁTEX PVA EM PAREDES, DUAS DEMÃOS. AF_06/2014</t>
  </si>
  <si>
    <t>91924</t>
  </si>
  <si>
    <t>CABO DE COBRE FLEXÍVEL ISOLADO, 1,5 MM², ANTI-CHAMA 450/750 V, PARA CIRCUITOS TERMINAIS - FORNECIMENTO E INSTALAÇÃO. AF_12/2015</t>
  </si>
  <si>
    <t>95805</t>
  </si>
  <si>
    <t>CONDULETE DE PVC, TIPO B, PARA ELETRODUTO DE PVC SOLDÁVEL DN 25 MM (3/4''), APARENTE - FORNECIMENTO E INSTALAÇÃO. AF_11/2016</t>
  </si>
  <si>
    <t>91862</t>
  </si>
  <si>
    <t>ELETRODUTO RÍGIDO ROSCÁVEL, PVC, DN 20 MM (1/2"), PARA CIRCUITOS TERMINAIS, INSTALADO EM FORRO - FORNECIMENTO E INSTALAÇÃO. AF_12/2015</t>
  </si>
  <si>
    <t>91870</t>
  </si>
  <si>
    <t>ELETRODUTO RÍGIDO ROSCÁVEL, PVC, DN 20 MM (1/2"), PARA CIRCUITOS TERMINAIS, INSTALADO EM PAREDE - FORNECIMENTO E INSTALAÇÃO. AF_12/2015</t>
  </si>
  <si>
    <t>93358</t>
  </si>
  <si>
    <t>91170</t>
  </si>
  <si>
    <t>FIXAÇÃO DE TUBOS HORIZONTAIS DE PVC, CPVC OU COBRE DIÂMETROS MENORES OU IGUAIS A 40 MM OU ELETROCALHAS ATÉ 150MM DE LARGURA, COM ABRAÇADEIRA METÁLICA RÍGIDA TIPO D 1/2?, FIXADA EM PERFILADO EM LAJE. AF_05/2015</t>
  </si>
  <si>
    <t>91173</t>
  </si>
  <si>
    <t>FIXAÇÃO DE TUBOS VERTICAIS DE PPR DIÂMETROS MENORES OU IGUAIS A 40 MM COM ABRAÇADEIRA METÁLICA RÍGIDA TIPO D 1/2", FIXADA EM PERFILADO EM ALVENARIA. AF_05/2015</t>
  </si>
  <si>
    <t>92023</t>
  </si>
  <si>
    <t>INTERRUPTOR SIMPLES (1 MÓDULO) COM 1 TOMADA DE EMBUTIR 2P+T 10 A,  INCLUINDO SUPORTE E PLACA - FORNECIMENTO E INSTALAÇÃO. AF_12/2015</t>
  </si>
  <si>
    <t>94559</t>
  </si>
  <si>
    <t>95240</t>
  </si>
  <si>
    <t>95241</t>
  </si>
  <si>
    <t>90822</t>
  </si>
  <si>
    <t>94210</t>
  </si>
  <si>
    <t>92543</t>
  </si>
  <si>
    <t>TUBO PVC, SERIE NORMAL, ESGOTO PREDIAL, DN 100 MM, FORNECIDO E INSTALADO EM RAMAL DE DESCARGA OU RAMAL DE ESGOTO SANITÁRIO. AF_12/2014</t>
  </si>
  <si>
    <t>00011455</t>
  </si>
  <si>
    <t>91852</t>
  </si>
  <si>
    <t>ELETRODUTO FLEXÍVEL CORRUGADO, PVC, DN 20 MM (1/2"), PARA CIRCUITOS TERMINAIS, INSTALADO EM PAREDE - FORNECIMENTO E INSTALAÇÃO. AF_12/2015</t>
  </si>
  <si>
    <t>Geral</t>
  </si>
  <si>
    <t>TOTAL Geral:</t>
  </si>
  <si>
    <t xml:space="preserve">Composições </t>
  </si>
  <si>
    <t>CHP</t>
  </si>
  <si>
    <t>5824</t>
  </si>
  <si>
    <t>CAMINHÃO TOCO, PBT 16.000 KG, CARGA ÚTIL MÁX. 10.685 KG, DIST. ENTRE EIXOS 4,8 M, POTÊNCIA 189 CV, INCLUSIVE CARROCERIA FIXA ABERTA DE MADEIRA P/ TRANSPORTE GERAL DE CARGA SECA, DIMEN. APROX. 2,5 X 7,00 X 0,50 M - CHP DIURNO. AF_06/2014</t>
  </si>
  <si>
    <t>00005061</t>
  </si>
  <si>
    <t>PREGO DE ACO POLIDO COM CABECA 18 X 27 (2 1/2 X 10)</t>
  </si>
  <si>
    <t>88239</t>
  </si>
  <si>
    <t>88262</t>
  </si>
  <si>
    <t>CARPINTEIRO DE FORMAS COM ENCARGOS COMPLEMENTARES</t>
  </si>
  <si>
    <t>91693</t>
  </si>
  <si>
    <t>SERRA CIRCULAR DE BANCADA COM MOTOR ELÉTRICO POTÊNCIA DE 5HP, COM COIFA PARA DISCO 10" - CHI DIURNO. AF_08/2015</t>
  </si>
  <si>
    <t>CHI</t>
  </si>
  <si>
    <t>91692</t>
  </si>
  <si>
    <t>SERRA CIRCULAR DE BANCADA COM MOTOR ELÉTRICO POTÊNCIA DE 5HP, COM COIFA PARA DISCO 10" - CHP DIURNO. AF_08/2015</t>
  </si>
  <si>
    <t>00005068</t>
  </si>
  <si>
    <t>PREGO DE ACO POLIDO COM CABECA 17 X 21 (2 X 11)</t>
  </si>
  <si>
    <t>00007356</t>
  </si>
  <si>
    <t>88309</t>
  </si>
  <si>
    <t>88316</t>
  </si>
  <si>
    <t>00001379</t>
  </si>
  <si>
    <t>CIMENTO PORTLAND COMPOSTO CP II-32</t>
  </si>
  <si>
    <t>00000370</t>
  </si>
  <si>
    <t>AREIA MEDIA - POSTO JAZIDA/FORNECEDOR (RETIRADO NA JAZIDA, SEM TRANSPORTE)</t>
  </si>
  <si>
    <t>00004721</t>
  </si>
  <si>
    <t>PEDRA BRITADA N. 1 (9,5 a 19 MM) POSTO PEDREIRA/FORNECEDOR, SEM FRETE</t>
  </si>
  <si>
    <t>88831</t>
  </si>
  <si>
    <t>BETONEIRA CAPACIDADE NOMINAL DE 400 L, CAPACIDADE DE MISTURA 280 L, MOTOR ELÉTRICO TRIFÁSICO POTÊNCIA DE 2 CV, SEM CARREGADOR - CHI DIURNO. AF_10/2014</t>
  </si>
  <si>
    <t>88830</t>
  </si>
  <si>
    <t>BETONEIRA CAPACIDADE NOMINAL DE 400 L, CAPACIDADE DE MISTURA 280 L, MOTOR ELÉTRICO TRIFÁSICO POTÊNCIA DE 2 CV, SEM CARREGADOR - CHP DIURNO. AF_10/2014</t>
  </si>
  <si>
    <t>88377</t>
  </si>
  <si>
    <t>OPERADOR DE BETONEIRA ESTACIONÁRIA/MISTURADOR COM ENCARGOS COMPLEMENTARES</t>
  </si>
  <si>
    <t>89226</t>
  </si>
  <si>
    <t>BETONEIRA CAPACIDADE NOMINAL DE 600 L, CAPACIDADE DE MISTURA 360 L, MOTOR ELÉTRICO TRIFÁSICO POTÊNCIA DE 4 CV, SEM CARREGADOR - CHI DIURNO. AF_11/2014</t>
  </si>
  <si>
    <t>89225</t>
  </si>
  <si>
    <t>BETONEIRA CAPACIDADE NOMINAL DE 600 L, CAPACIDADE DE MISTURA 360 L, MOTOR ELÉTRICO TRIFÁSICO POTÊNCIA DE 4 CV, SEM CARREGADOR - CHP DIURNO. AF_11/2014</t>
  </si>
  <si>
    <t>00010997</t>
  </si>
  <si>
    <t>ELETRODO REVESTIDO AWS - E7018, DIAMETRO IGUAL A 4,00 MM</t>
  </si>
  <si>
    <t>88317</t>
  </si>
  <si>
    <t>SOLDADOR COM ENCARGOS COMPLEMENTARES</t>
  </si>
  <si>
    <t>Placa de obra em lona com plotagem de gráfica</t>
  </si>
  <si>
    <t>Barracão provisório para deposito</t>
  </si>
  <si>
    <t>LOCAÇÃO DA OBRA - EXECUÇÃO DE GABARITO</t>
  </si>
  <si>
    <t>1.4</t>
  </si>
  <si>
    <t>Limpeza mecanizada de terreno com remoção de camada vegetal</t>
  </si>
  <si>
    <t>MOVIMENTO DE TERRA</t>
  </si>
  <si>
    <t>FUNDAÇÕES</t>
  </si>
  <si>
    <t>2.1.1</t>
  </si>
  <si>
    <t>Aterro mecanizado em camadas de 0,20 m com material argilo - arenoso (entre baldrames)</t>
  </si>
  <si>
    <t>2.1.2</t>
  </si>
  <si>
    <t>Escavação mecanizada com previsão de forma</t>
  </si>
  <si>
    <t>2.1.3</t>
  </si>
  <si>
    <t>Regularização e compactação do fundo de valas</t>
  </si>
  <si>
    <t>2.1.4</t>
  </si>
  <si>
    <t>Reaterro mecanizado de valas com retroescavadeira</t>
  </si>
  <si>
    <t>ARQUIBANCADAS</t>
  </si>
  <si>
    <t>2.2.1</t>
  </si>
  <si>
    <t>Aterro apiloado em camadas de 0,20 m com material argilo - arenoso (entre alvenarias)</t>
  </si>
  <si>
    <t>CONCRETO ARMADO - SAPATAS</t>
  </si>
  <si>
    <t>3.1.1</t>
  </si>
  <si>
    <t>Lastro de concreto não-estrutural, espessura 5cm</t>
  </si>
  <si>
    <t>3.1.2</t>
  </si>
  <si>
    <t>Forma de madeira em tábuas para fundações, com reaproveitamento</t>
  </si>
  <si>
    <t>3.1.3</t>
  </si>
  <si>
    <t>Armação de aço CA-50 Ø 6,3mm; incluso fornecimento, corte, dobra e colocação</t>
  </si>
  <si>
    <t>3.1.4</t>
  </si>
  <si>
    <t>Armação de aço CA-50 Ø 10mm; incluso fornecimento, corte, dobra e colocação</t>
  </si>
  <si>
    <t>3.1.5</t>
  </si>
  <si>
    <t>Armação de aço CA-60 Ø 5,0mm; incluso fornecimento, corte, dobra e colocação</t>
  </si>
  <si>
    <t>3.1.6</t>
  </si>
  <si>
    <t>Concreto Bombeado fck= 25MPa; incluindo preparo, lançamento e adensamento</t>
  </si>
  <si>
    <t>CONCRETO ARMADO - VIGAS BALDRAMES</t>
  </si>
  <si>
    <t>3.2.1</t>
  </si>
  <si>
    <t>3.2.2</t>
  </si>
  <si>
    <t>Lastro de concreto não-estrutural, espessura 7cm, com impermeabilizante - entre baldrames</t>
  </si>
  <si>
    <t>3.2.3</t>
  </si>
  <si>
    <t>3.2.4</t>
  </si>
  <si>
    <t>Armação de aço CA-50 Ø 8mm; incluso fornecimento, corte, dobra e colocação</t>
  </si>
  <si>
    <t>3.2.5</t>
  </si>
  <si>
    <t>3.2.6</t>
  </si>
  <si>
    <t>SUPERESTRUTURA</t>
  </si>
  <si>
    <t>CONCRETO ARMADO - PILARES</t>
  </si>
  <si>
    <t>4.1.1</t>
  </si>
  <si>
    <t>Montagem e desmontagem de forma para pilares, em chapa de madeira compensada plastificada com reaproveitamento</t>
  </si>
  <si>
    <t>4.1.2</t>
  </si>
  <si>
    <t>4.1.3</t>
  </si>
  <si>
    <t>4.1.4</t>
  </si>
  <si>
    <t>CONCRETAGEM DE PILARES, FCK = 25 MPA, COM USO DE BOMBA EM EDIFICAÇÃO COM SEÇÃO MÉDIA DE PILARES MAIOR QUE 0,25 M² - LANÇAMENTO, ADENSAMENTO E ACABAMENTO. AF_12/2015</t>
  </si>
  <si>
    <t>CONCRETO ARMADO - VIGAS SUPERIORES</t>
  </si>
  <si>
    <t>4.2.1</t>
  </si>
  <si>
    <t>Montagem e desmontagem de forma para vigas, em chapa de madeira plastificada com reaproveitamento</t>
  </si>
  <si>
    <t>4.2.2</t>
  </si>
  <si>
    <t>4.2.3</t>
  </si>
  <si>
    <t>4.2.4</t>
  </si>
  <si>
    <t>4.2.5</t>
  </si>
  <si>
    <t>CONCRETAGEM DE VIGAS E LAJES, FCK=20 MPA, PARA LAJES MACIÇAS OU NERVURADAS COM USO DE BOMBA EM EDIFICAÇÃO COM ÁREA MÉDIA DE LAJES MAIOR QUE 20 M² - LANÇAMENTO, ADENSAMENTO E ACABAMENTO. AF_12/2015</t>
  </si>
  <si>
    <t>CONCRETO ARMADO - PILARES DA PAREDE DE FECHAMENTO DA QUADRA</t>
  </si>
  <si>
    <t>4.3.1</t>
  </si>
  <si>
    <t>4.3.2</t>
  </si>
  <si>
    <t>4.3.3</t>
  </si>
  <si>
    <t>4.3.4</t>
  </si>
  <si>
    <t>CONCRETO ARMADO - VIGAS DA PAREDE DE FECHAMENTO DA QUADRA</t>
  </si>
  <si>
    <t>4.4.1</t>
  </si>
  <si>
    <t>4.4.2</t>
  </si>
  <si>
    <t>4.4.3</t>
  </si>
  <si>
    <t>4.4.4</t>
  </si>
  <si>
    <t>CONCRETO ARMADO - PISO PARA QUADRA</t>
  </si>
  <si>
    <t>4.5.1</t>
  </si>
  <si>
    <t>Montagem e desmontagem de forma para laje, em chapa de madeira compensada plastificada com reaproveitamento</t>
  </si>
  <si>
    <t>4.5.2</t>
  </si>
  <si>
    <t>Lastro de brita compactada, espessura 5cm</t>
  </si>
  <si>
    <t>4.5.3</t>
  </si>
  <si>
    <t>Lona plástica em laje de piso da quadra, espessura 150 micras</t>
  </si>
  <si>
    <t>4.5.4</t>
  </si>
  <si>
    <t>Armação em tela de aço Q-92, aço CA-60, 4,2mm, malha 15X15cm</t>
  </si>
  <si>
    <t>4.5.5</t>
  </si>
  <si>
    <t>Barra de transferencia para juntas de dilatação em aço CA-50 Ø12,5mm, com fornecimento e instalação</t>
  </si>
  <si>
    <t>4.5.6</t>
  </si>
  <si>
    <t>Piso em concreto 20MPa usinado, espessura 7cm, incluso selante a base de poliuretano (dimensões 1x1m, para junta de dilatação)</t>
  </si>
  <si>
    <t>4.6</t>
  </si>
  <si>
    <t>CONCRETO ARMADO - ARQUIBANCADAS</t>
  </si>
  <si>
    <t>4.6.1</t>
  </si>
  <si>
    <t>4.6.2</t>
  </si>
  <si>
    <t>Armação em tela de aço Q-92 # 15cm; incluso fornecimento e colocação</t>
  </si>
  <si>
    <t>4.6.3</t>
  </si>
  <si>
    <t>CONCRETAGEM DE PILARES, FCK = 25 MPA, COM USO DE BOMBA EM EDIFICAÇÃO COM SEÇÃO MÉDIA DE PILARES MENOR OU IGUAL A 0,25 M² - LANÇAMENTO, ADENSAMENTO E ACABAMENTO. AF_12/2015</t>
  </si>
  <si>
    <t>4.7</t>
  </si>
  <si>
    <t>CONCRETO - REVESTIMENTO DOS PILARES</t>
  </si>
  <si>
    <t>4.7.1</t>
  </si>
  <si>
    <t>4.7.2</t>
  </si>
  <si>
    <t>4.8</t>
  </si>
  <si>
    <t>CONCRETO ARMADO - VERGAS E CONTRAVERGAS</t>
  </si>
  <si>
    <t>4.8.1</t>
  </si>
  <si>
    <t>Verga e contraverga pré-moldada, seção 10x10 cm</t>
  </si>
  <si>
    <t>4.9</t>
  </si>
  <si>
    <t>ESTRUTURA METÁLICA</t>
  </si>
  <si>
    <t>4.9.1</t>
  </si>
  <si>
    <t>Estrutura metálica para colunas e travamentos</t>
  </si>
  <si>
    <t>4.9.2</t>
  </si>
  <si>
    <t>Lanternim em estrutura metálica</t>
  </si>
  <si>
    <t>4.9.3</t>
  </si>
  <si>
    <t>Estrutura metálica para telhas do vestiário</t>
  </si>
  <si>
    <t>SISTEMAS DE VEDAÇÃO VERTICAL</t>
  </si>
  <si>
    <t>ALVENARIA DE VEDAÇÃO</t>
  </si>
  <si>
    <t>ALVENARIA DE VEDAÇÃO DE BLOCOS CERÂMICOS FURADOS NA VERTICAL DE 9X19X39CM (ESPESSURA 9CM) DE PAREDES COM ÁREA LÍQUIDA MAIOR OU IGUAL A 6M² COM VÃOS E ARGAMASSA DE ASSENTAMENTO COM PREPARO EM BETONEIRA. AF_06/2014</t>
  </si>
  <si>
    <t>Encunhamento (aperto de alvenaria) em tijolo cerâmicos maciços 5x10x20cm 1 vez (esp. 20cm), assentamento c/ argamassa traço1:6 (cimento e areia)</t>
  </si>
  <si>
    <t>5.1.3</t>
  </si>
  <si>
    <t>Divisória de banheiros e sanitários em granito com espessura de 2cm polido assentado com argamassa traço 1:4</t>
  </si>
  <si>
    <t>ALVENARIA EM ARQUIBANCADAS</t>
  </si>
  <si>
    <t>ALVENARIA DE VEDAÇÃO DE BLOCOS CERÂMICOS FURADOS NA VERTICAL DE 19X19X39CM (ESPESSURA 19CM) DE PAREDES COM ÁREA LÍQUIDA MAIOR OU IGUAL A 6M² SEM VÃOS E ARGAMASSA DE ASSENTAMENTO COM PREPARO EM BETONEIRA. AF_06/2014</t>
  </si>
  <si>
    <t>ESQUADRIAS</t>
  </si>
  <si>
    <t>PORTAS DE MADEIRA</t>
  </si>
  <si>
    <t>6.1.1</t>
  </si>
  <si>
    <t>PM1 - Porta de madeira para pintura, semi-oca (leve ou média), dimensões 80x210cm, espessura 3,5cm; incluso dobradiças, batentes e fechadura</t>
  </si>
  <si>
    <t>6.1.2</t>
  </si>
  <si>
    <t>PORTA DE MADEIRA PARA PINTURA, SEMI-OCA (LEVE OU MÉDIA), 60X210CM, ESPESSURA DE 3,5CM, INCLUSO DOBRADIÇAS - FORNECIMENTO E INSTALAÇÃO. AF_12/2019</t>
  </si>
  <si>
    <t>6.1.3</t>
  </si>
  <si>
    <t>PORTA DE MADEIRA PARA PINTURA, SEMI-OCA (LEVE OU MÉDIA), 90X210CM, ESPESSURA DE 3,5CM, INCLUSO DOBRADIÇAS - FORNECIMENTO E INSTALAÇÃO. AF_12/2019</t>
  </si>
  <si>
    <t>FERRAGENS E ACESSÓRIOS</t>
  </si>
  <si>
    <t>6.2.1</t>
  </si>
  <si>
    <t>Barra de apoio 60 cm, aço inox polido, Deca ou equivalente - PM3</t>
  </si>
  <si>
    <t>6.2.2</t>
  </si>
  <si>
    <t>Chapa metalica (alumínio) 0,80m x 0,4m, e= 1mm para a porta PM1</t>
  </si>
  <si>
    <t>6.2.3</t>
  </si>
  <si>
    <t>Fechadura de embutir completa, tipo tarjeta livre-ocupado</t>
  </si>
  <si>
    <t>JANELAS DE ALUMÍNIO</t>
  </si>
  <si>
    <t>6.3.1</t>
  </si>
  <si>
    <t>Janela de Alumínio, basculante 50x50cm, JA-1,conforme projeto de esquadrias, inclusive ferragens e vidro miniboreal, espessura 6mm</t>
  </si>
  <si>
    <t>6.3.2</t>
  </si>
  <si>
    <t>Janela de Alumínio, basculante 50x160cm, JA-2,conforme projeto de esquadrias, inclusive ferragens e vidro miniboreal, espessura 6mm</t>
  </si>
  <si>
    <t>6.4</t>
  </si>
  <si>
    <t>VIDROS</t>
  </si>
  <si>
    <t>6.4.1</t>
  </si>
  <si>
    <t>Espelho cristal, espessura 4mm, sem moldura</t>
  </si>
  <si>
    <t>SISTEMAS DE COBERTURA</t>
  </si>
  <si>
    <t>Telha metálica ondulada pré pintada na cor branca, espessura 0,5mm (cobertura em arco)</t>
  </si>
  <si>
    <t>Telha metálica ondulada pré pintada na cor branca, espessura 0,5mm (fechamento lateral)</t>
  </si>
  <si>
    <t>Telha metálica ondulada acabamento natural, espssura 0,5mm (cobertura em arco)</t>
  </si>
  <si>
    <t>Telha metálica ondulada acabamento natural, espssura 0,5mm (fechamento lateral)</t>
  </si>
  <si>
    <t>Telha ondulada translúcida de fibra vidro, incluso acessórios para fixação</t>
  </si>
  <si>
    <t>Rufo metálico</t>
  </si>
  <si>
    <t>Calha em chapa metálica para vestiário</t>
  </si>
  <si>
    <t>Calha em chapa metálica para quadra</t>
  </si>
  <si>
    <t>7.9</t>
  </si>
  <si>
    <t>Pingadeira de concreto</t>
  </si>
  <si>
    <t>IMPERMEABILIZAÇÃO</t>
  </si>
  <si>
    <t>Impermeabilização com emulsão asfaltica 2 demãos, baldrames</t>
  </si>
  <si>
    <t>9</t>
  </si>
  <si>
    <t>REVESTIMENTOS INTERNO E EXTERNO</t>
  </si>
  <si>
    <t>9.1</t>
  </si>
  <si>
    <t>REVESTIMENTO INTERNO</t>
  </si>
  <si>
    <t>9.1.1</t>
  </si>
  <si>
    <t>Chapisco em parede interna com argamassa traço 1:3 (cimento e areia)</t>
  </si>
  <si>
    <t>9.1.2</t>
  </si>
  <si>
    <t>Emboço de parede interna com argamassa traço 1:2:8 (cimento, cal e areia), espessura 2cm</t>
  </si>
  <si>
    <t>9.1.3</t>
  </si>
  <si>
    <t>Reboco de parede com argamassa traço 1:3 (cal e areia fina), espessura 0,5cm</t>
  </si>
  <si>
    <t>9.1.4</t>
  </si>
  <si>
    <t>Revestimento cerâmico de paredes PEI IV - cerâmica 30x40cm - inclusive rejunte - aplicadas à altura inteira das paredes</t>
  </si>
  <si>
    <t>9.2</t>
  </si>
  <si>
    <t>REVESTIMENTO EXTERNO</t>
  </si>
  <si>
    <t>9.2.1</t>
  </si>
  <si>
    <t>Chapisco em parede externa com argamassa traço 1:3 (cimento e areia)</t>
  </si>
  <si>
    <t>9.2.2</t>
  </si>
  <si>
    <t>Massa única ou emboço para fachada com argamassa traço 1:2:8 (cimento, cal e areia), espessura 2,5cm</t>
  </si>
  <si>
    <t>9.3</t>
  </si>
  <si>
    <t>REVESTIMENTO TETO</t>
  </si>
  <si>
    <t>9.3.1</t>
  </si>
  <si>
    <t>Forro de PVC, inclusive estrutura de fixação</t>
  </si>
  <si>
    <t>10</t>
  </si>
  <si>
    <t>PAVIMENTAÇÃO</t>
  </si>
  <si>
    <t>10.1</t>
  </si>
  <si>
    <t>Contrapiso de concreto não-estrutural, espessura 3cm e preparo mecânico</t>
  </si>
  <si>
    <t>10.2</t>
  </si>
  <si>
    <t>Piso cerâmico antiderrapante PEI V - 40 cm x 40 cm - incl. rejunte - conforme projeto</t>
  </si>
  <si>
    <t>10.3</t>
  </si>
  <si>
    <t>Soleira em granito cinza andorinha, L= 15cm, espessura 2cm</t>
  </si>
  <si>
    <t>10.4</t>
  </si>
  <si>
    <t>Rampa de acesso ao pátio coberto em concreto não-estrutural</t>
  </si>
  <si>
    <t>10.5</t>
  </si>
  <si>
    <t>Piso tátil de alerta em placas pré-moldadas</t>
  </si>
  <si>
    <t>10.6</t>
  </si>
  <si>
    <t>Piso de alta resistência e=8mm c/ resina incl. camada regularizadora</t>
  </si>
  <si>
    <t>11</t>
  </si>
  <si>
    <t>PINTURAS E ACABAMENTOS</t>
  </si>
  <si>
    <t>11.1</t>
  </si>
  <si>
    <t>APLICACAO DE TINTA A BASE DE EPOXI SOBRE PISO</t>
  </si>
  <si>
    <t>11.2</t>
  </si>
  <si>
    <t>Pintura prime epóxi para estrutura metálica, 2 demãos</t>
  </si>
  <si>
    <t>11.3</t>
  </si>
  <si>
    <t>Pintura esmalte para estrutura metálica, 2 demãos</t>
  </si>
  <si>
    <t>11.4</t>
  </si>
  <si>
    <t>Pintura esmalte para telhamento metálico com fundo anticorrosivo, 2 demãos</t>
  </si>
  <si>
    <t>11.5</t>
  </si>
  <si>
    <t>PINTURA ACRILICA DE FAIXAS DE DEMARCACAO EM QUADRA POLIESPORTIVA, 5 CM DE LARGURA</t>
  </si>
  <si>
    <t>11.6</t>
  </si>
  <si>
    <t>Emassamento com lixamento de parede para pintura PVA</t>
  </si>
  <si>
    <t>11.7</t>
  </si>
  <si>
    <t>11.8</t>
  </si>
  <si>
    <t>Fundo selador acrílico para grafiato</t>
  </si>
  <si>
    <t>11.9</t>
  </si>
  <si>
    <t>Pintura texturizada acrílica (grafiato)</t>
  </si>
  <si>
    <t>12</t>
  </si>
  <si>
    <t>INSTALAÇÃO HIDRÁULICA</t>
  </si>
  <si>
    <t>12.1</t>
  </si>
  <si>
    <t>TUBULAÇÕES E CONEXÕES DE PVC</t>
  </si>
  <si>
    <t>12.1.1</t>
  </si>
  <si>
    <t>Tubo PVC soldável Ø 25mm</t>
  </si>
  <si>
    <t>12.1.2</t>
  </si>
  <si>
    <t>Tubo PVC soldável Ø 50mm</t>
  </si>
  <si>
    <t>12.1.3</t>
  </si>
  <si>
    <t>Curva PVC 45º soldável Ø 50mm</t>
  </si>
  <si>
    <t>12.1.4</t>
  </si>
  <si>
    <t>Curva PVC 90º soldável Ø 25mm</t>
  </si>
  <si>
    <t>12.1.5</t>
  </si>
  <si>
    <t>Curva PVC 90º soldável Ø 50mm</t>
  </si>
  <si>
    <t>12.1.6</t>
  </si>
  <si>
    <t>Joelho PVC de redução 90º soldável com bucha de latão 25mm x 1/2"</t>
  </si>
  <si>
    <t>12.1.7</t>
  </si>
  <si>
    <t>Tê PVC soldável 25mm</t>
  </si>
  <si>
    <t>12.1.8</t>
  </si>
  <si>
    <t>Tê PVC soldável 50mm</t>
  </si>
  <si>
    <t>12.1.9</t>
  </si>
  <si>
    <t>Tê PVC de redução soldável 50mm x 25mm</t>
  </si>
  <si>
    <t>12.1.10</t>
  </si>
  <si>
    <t>LUVA SOLDÁVEL E COM ROSCA, PVC, SOLDÁVEL, DN 25MM X 3/4?, INSTALADO EM PRUMADA DE ÁGUA - FORNECIMENTO E INSTALAÇÃO. AF_12/2014</t>
  </si>
  <si>
    <t>12.1.11</t>
  </si>
  <si>
    <t>BUCHA DE REDUÇÃO, PVC, SOLDÁVEL, DN 40MM X 32MM, INSTALADO EM RAMAL OU SUB-RAMAL DE ÁGUA - FORNECIMENTO E INSTALAÇÃO. AF_03/2015</t>
  </si>
  <si>
    <t>12.2</t>
  </si>
  <si>
    <t>REGISTROS E OUTROS</t>
  </si>
  <si>
    <t>12.2.1</t>
  </si>
  <si>
    <t>Registro de gaveta bruto Ø 1"</t>
  </si>
  <si>
    <t>12.2.2</t>
  </si>
  <si>
    <t>Registro de gaveta bruto Ø 2"</t>
  </si>
  <si>
    <t>12.2.3</t>
  </si>
  <si>
    <t>Registro de pressão com canopla Ø ¾"</t>
  </si>
  <si>
    <t>12.2.4</t>
  </si>
  <si>
    <t>ADAPTADOR CURTO COM BOLSA E ROSCA PARA REGISTRO, PVC, SOLDÁVEL, DN 25MM X 3/4?, INSTALADO EM PRUMADA DE ÁGUA - FORNECIMENTO E INSTALAÇÃO. AF_12/2014</t>
  </si>
  <si>
    <t>12.2.5</t>
  </si>
  <si>
    <t>Adaptador PVC soldável curto Ø32mm x 1" com bolsa-rosca para registro</t>
  </si>
  <si>
    <t>12.2.6</t>
  </si>
  <si>
    <t>Adaptador PVC soldável curto Ø60mm x 2" com bolsa-rosca para registro</t>
  </si>
  <si>
    <t>12.2.7</t>
  </si>
  <si>
    <t>Adaptador PVC soldável longo Ø60mm x 2" com flange para caixa dágua</t>
  </si>
  <si>
    <t>12.2.8</t>
  </si>
  <si>
    <t>Engate flexível plástico ½" x 30cm</t>
  </si>
  <si>
    <t>12.2.9</t>
  </si>
  <si>
    <t>Reservatório em polietileno de 3.000 L</t>
  </si>
  <si>
    <t>13</t>
  </si>
  <si>
    <t>INSTALAÇÃO SANITÁRIA</t>
  </si>
  <si>
    <t>13.1</t>
  </si>
  <si>
    <t>Tubo de PVC Série Normal Ø 40mm</t>
  </si>
  <si>
    <t>13.2</t>
  </si>
  <si>
    <t>Tubo de PVC Série Normal Ø 50mm</t>
  </si>
  <si>
    <t>13.3</t>
  </si>
  <si>
    <t>13.4</t>
  </si>
  <si>
    <t>Curva curta PVC 90º Ø 40mm</t>
  </si>
  <si>
    <t>13.5</t>
  </si>
  <si>
    <t>Curva curta PVC 90º Ø 100mm</t>
  </si>
  <si>
    <t>13.6</t>
  </si>
  <si>
    <t>Joelho PVC 45º Ø 40mm</t>
  </si>
  <si>
    <t>13.7</t>
  </si>
  <si>
    <t>Joelho PVC 90º com anel 40mm x 1½"</t>
  </si>
  <si>
    <t>13.8</t>
  </si>
  <si>
    <t>Junção PVC simples 40mm, soldável</t>
  </si>
  <si>
    <t>13.9</t>
  </si>
  <si>
    <t>Ralo Sifonado PVC soldável, 100mm x 40mm</t>
  </si>
  <si>
    <t>13.10</t>
  </si>
  <si>
    <t>Caixa Sifonada 150x150x50mm</t>
  </si>
  <si>
    <t>13.11</t>
  </si>
  <si>
    <t>Caixa de inspeção 60x60cm</t>
  </si>
  <si>
    <t>14</t>
  </si>
  <si>
    <t>DRENAGEM DE ÁGUAS PLUVIAIS</t>
  </si>
  <si>
    <t>14.1</t>
  </si>
  <si>
    <t>14.1.1</t>
  </si>
  <si>
    <t>Tubo de PVC Ø100mm</t>
  </si>
  <si>
    <t>14.1.2</t>
  </si>
  <si>
    <t>Joelho 90 - 100mm</t>
  </si>
  <si>
    <t>14.2</t>
  </si>
  <si>
    <t>ACESSÓRIOS</t>
  </si>
  <si>
    <t>14.2.1</t>
  </si>
  <si>
    <t>Caixa de areia sem grelha 60x60cm</t>
  </si>
  <si>
    <t>15</t>
  </si>
  <si>
    <t>LOUÇAS, ACESSÓRIOS E METAIS</t>
  </si>
  <si>
    <t>15.1</t>
  </si>
  <si>
    <t>Bacia sanitária convencional, Deca ou equivalente com acessórios</t>
  </si>
  <si>
    <t>15.2</t>
  </si>
  <si>
    <t>Válvula de descarga com duplo acionamento</t>
  </si>
  <si>
    <t>15.3</t>
  </si>
  <si>
    <t>Cuba de embutir oval em louça branca</t>
  </si>
  <si>
    <t>15.4</t>
  </si>
  <si>
    <t>Lavatório pequeno cor branco gelo, com coluna suspensa, Deca ou equivalente</t>
  </si>
  <si>
    <t>15.5</t>
  </si>
  <si>
    <t>Ducha Higiênica com registro e derivação, Deca ou equivalente</t>
  </si>
  <si>
    <t>15.6</t>
  </si>
  <si>
    <t>Torneira para lavatório de mesa bica baixa, Deca ou equivalente</t>
  </si>
  <si>
    <t>15.7</t>
  </si>
  <si>
    <t>Torneira de parede de uso geral com bico para mangueira</t>
  </si>
  <si>
    <t>15.8</t>
  </si>
  <si>
    <t>Chuveiro Maxi Ducha com desviador para duchas elétricas, Lorenzetti ou equivalente</t>
  </si>
  <si>
    <t>15.9</t>
  </si>
  <si>
    <t>Papeleira Metálica, DECA ou equivalente</t>
  </si>
  <si>
    <t>15.10</t>
  </si>
  <si>
    <t>Dispenser Toalha, Melhoramentos ou equivalente</t>
  </si>
  <si>
    <t>15.11</t>
  </si>
  <si>
    <t>Dispenser papel higiênico tipo rolão</t>
  </si>
  <si>
    <t>15.12</t>
  </si>
  <si>
    <t>Dispenser Saboneteira, Melhoramentos ou equivalente</t>
  </si>
  <si>
    <t>15.13</t>
  </si>
  <si>
    <t>Cadeira articulada para banho</t>
  </si>
  <si>
    <t>15.14</t>
  </si>
  <si>
    <t>Barra de apoio 80 cm, aço inox polido, Deca ou equivalente</t>
  </si>
  <si>
    <t>15.15</t>
  </si>
  <si>
    <t>Barra de apoio 70 cm, aço inox polido, Deca ou equivalente</t>
  </si>
  <si>
    <t>16</t>
  </si>
  <si>
    <t>SISTEMA DE PROTEÇÃO CONTRA INCÊNDIO</t>
  </si>
  <si>
    <t>16.1</t>
  </si>
  <si>
    <t>Extintor PQS - 6KG</t>
  </si>
  <si>
    <t>16.2</t>
  </si>
  <si>
    <t>Luminária de emergência de blocos autônomos de LED, com autonomia de 2h</t>
  </si>
  <si>
    <t>16.3</t>
  </si>
  <si>
    <t>SINALIZACAO HORIZONTAL COM TINTA RETRORREFLETIVA A BASE DE RESINA ACRILICA COM MICROESFERAS DE VIDRO</t>
  </si>
  <si>
    <t>16.4</t>
  </si>
  <si>
    <t>Placa de sinalização fotoluminoscente</t>
  </si>
  <si>
    <t>17</t>
  </si>
  <si>
    <t>INSTALAÇÃO ELÉTRICA - 127V</t>
  </si>
  <si>
    <t>17.1</t>
  </si>
  <si>
    <t>CENTRO DE DISTRIBUIÇÃO</t>
  </si>
  <si>
    <t>17.1.1</t>
  </si>
  <si>
    <t>Quadro de distribuição de energia para 18 disjuntores</t>
  </si>
  <si>
    <t>17.1.2</t>
  </si>
  <si>
    <t>Quadro de medição</t>
  </si>
  <si>
    <t>17.1.3</t>
  </si>
  <si>
    <t>Disjuntor monopolar termomagnético 10A</t>
  </si>
  <si>
    <t>17.1.4</t>
  </si>
  <si>
    <t>Disjuntor monopolar termomagnético 16A</t>
  </si>
  <si>
    <t>17.1.5</t>
  </si>
  <si>
    <t>Disjuntor monopolar termomagnético 40A</t>
  </si>
  <si>
    <t>17.1.6</t>
  </si>
  <si>
    <t>Disjuntor tripolar termomagnético 60A</t>
  </si>
  <si>
    <t>17.1.7</t>
  </si>
  <si>
    <t>Dispositivo diferencial residual 25A</t>
  </si>
  <si>
    <t>17.1.8</t>
  </si>
  <si>
    <t>Dispositivo de proteção contra surtos de tensão 40kA/350V</t>
  </si>
  <si>
    <t>17.2</t>
  </si>
  <si>
    <t>ELETRODUTOS E ACESSÓRIOS</t>
  </si>
  <si>
    <t>17.2.1</t>
  </si>
  <si>
    <t>Eletroduto PVC flexível corrugado reforçado Ø 25mm</t>
  </si>
  <si>
    <t>17.2.2</t>
  </si>
  <si>
    <t>Eletroduto PVC flexível corrugado reforçado Ø 32mm</t>
  </si>
  <si>
    <t>17.2.3</t>
  </si>
  <si>
    <t>Eletroduto PVC rígido roscável Ø20mm (1/2")</t>
  </si>
  <si>
    <t>17.2.4</t>
  </si>
  <si>
    <t>Eletroduto PVC rígido roscável Ø25mm (3/4")</t>
  </si>
  <si>
    <t>17.2.5</t>
  </si>
  <si>
    <t>Eletroduto PVC rígido roscável Ø32mm (1")</t>
  </si>
  <si>
    <t>17.2.6</t>
  </si>
  <si>
    <t>Eletroduto PVC rígido roscável Ø50mm (1.1/2")</t>
  </si>
  <si>
    <t>17.2.7</t>
  </si>
  <si>
    <t>Eletroduto PVC rígido roscável Ø60mm (2")</t>
  </si>
  <si>
    <t>17.2.8</t>
  </si>
  <si>
    <t>Condulete em PVC tipo LB de ¾", inclusive acessórios</t>
  </si>
  <si>
    <t>17.2.9</t>
  </si>
  <si>
    <t>Condulete em PVC tipo TB de ¾", inclusive acessórios</t>
  </si>
  <si>
    <t>17.2.10</t>
  </si>
  <si>
    <t>Condulete em PVC tipo XA de ¾", inclusive acessórios</t>
  </si>
  <si>
    <t>17.2.11</t>
  </si>
  <si>
    <t>Abraçadeira metálica tipo D de ¾"</t>
  </si>
  <si>
    <t>17.2.12</t>
  </si>
  <si>
    <t>Abraçadeira metálica tipo D de 1"</t>
  </si>
  <si>
    <t>17.2.13</t>
  </si>
  <si>
    <t>Curva 135º PVC rosca 1 1/2"</t>
  </si>
  <si>
    <t>17.2.14</t>
  </si>
  <si>
    <t>Curva 90º PVC curta rosca 1/2"</t>
  </si>
  <si>
    <t>17.2.15</t>
  </si>
  <si>
    <t>Curva 90º PVC longa rosca 1/2"</t>
  </si>
  <si>
    <t>17.2.16</t>
  </si>
  <si>
    <t>Curva 90º PVC rosca 1 1/2"</t>
  </si>
  <si>
    <t>17.2.17</t>
  </si>
  <si>
    <t>Luva PVC rosca 1/2"</t>
  </si>
  <si>
    <t>17.2.18</t>
  </si>
  <si>
    <t>Luva PVC rosca 3/4"</t>
  </si>
  <si>
    <t>17.2.19</t>
  </si>
  <si>
    <t>Luva PVC rosca 1"</t>
  </si>
  <si>
    <t>17.2.20</t>
  </si>
  <si>
    <t>Luva PVC rosca 1 1/2"</t>
  </si>
  <si>
    <t>17.2.21</t>
  </si>
  <si>
    <t>Caixa de PVC 4x2</t>
  </si>
  <si>
    <t>17.2.22</t>
  </si>
  <si>
    <t>Caixa octogonal de PVC 3x3</t>
  </si>
  <si>
    <t>17.3</t>
  </si>
  <si>
    <t>CABOS E FIOS CONDUTORES</t>
  </si>
  <si>
    <t>17.3.1</t>
  </si>
  <si>
    <t>Condutor de cobre unipolar, isolação em pvc/70ºC, camada de proteção em pvc, não propagador de chamas, classe de tensão 750V, encordoamento classe 5, flexível, com a seguinte seção nominal: #2,5 mm²</t>
  </si>
  <si>
    <t>17.3.2</t>
  </si>
  <si>
    <t>Condutor de cobre unipolar, isolação em pvc/70ºC, camada de proteção em pvc, não propagador de chamas, classe de tensão 750V, encordoamento classe 5, flexível, com a seguinte seção nominal: #4 mm²</t>
  </si>
  <si>
    <t>17.3.3</t>
  </si>
  <si>
    <t>Condutor de cobre unipolar, isolação em pvc/70ºC, camada de proteção em pvc, não propagador de chamas, classe de tensão 750V, encordoamento classe 5, flexível, com a seguinte seção nominal: #6 mm²</t>
  </si>
  <si>
    <t>17.3.4</t>
  </si>
  <si>
    <t>Condutor de cobre unipolar, isolação em pvc/70ºC, camada de proteção em pvc, não propagador de chamas, classe de tensão 750V, encordoamento classe 5, flexível, com a seguinte seção nominal: #10 mm²</t>
  </si>
  <si>
    <t>17.3.5</t>
  </si>
  <si>
    <t>Condutor de cobre unipolar, isolação em pvc/70ºC, camada de proteção em pvc, não propagador de chamas, classe de tensão 750V, encordoamento classe 5, flexível, com a seguinte seção nominal: #16 mm²</t>
  </si>
  <si>
    <t>17.4</t>
  </si>
  <si>
    <t>ILUMINAÇÃO E TOMADAS</t>
  </si>
  <si>
    <t>17.4.1</t>
  </si>
  <si>
    <t>Tomada universal, 2P+T, 10A/250V, com suporte e placa</t>
  </si>
  <si>
    <t>17.4.2</t>
  </si>
  <si>
    <t>Tomada universal, 2P+T, 20A/250V, com suporte e placa</t>
  </si>
  <si>
    <t>17.4.3</t>
  </si>
  <si>
    <t>Interruptor simples 10A, com suporte e placa</t>
  </si>
  <si>
    <t>17.4.4</t>
  </si>
  <si>
    <t>Interruptor simples com tomada universal 2P+T, 10A/250V, com suporte e placa</t>
  </si>
  <si>
    <t>17.4.5</t>
  </si>
  <si>
    <t>Placa cega de PVC 4x2</t>
  </si>
  <si>
    <t>17.4.6</t>
  </si>
  <si>
    <t>Luminárias 2x40W de sobrepor completa</t>
  </si>
  <si>
    <t>17.4.7</t>
  </si>
  <si>
    <t>Luminária de alumínio para quadra poliesportiva, refletor 17" com gradil aramado e base E40 para lâmpada de luz mista 500W</t>
  </si>
  <si>
    <t>18</t>
  </si>
  <si>
    <t>SISTEMA DE PROTEÇÃO CONTRA DESCARGAS ATMOSFÉRICAS (SPDA)</t>
  </si>
  <si>
    <t>18.1</t>
  </si>
  <si>
    <t>Haste tipo coopperweld 5/8" x 2,40m</t>
  </si>
  <si>
    <t>18.2</t>
  </si>
  <si>
    <t>Cabo de cobre nu 35mm²</t>
  </si>
  <si>
    <t>18.3</t>
  </si>
  <si>
    <t>Cabo de cobre nu 50mm²</t>
  </si>
  <si>
    <t>18.4</t>
  </si>
  <si>
    <t>Eletroduto de PVC rígido Ø 50mm</t>
  </si>
  <si>
    <t>18.5</t>
  </si>
  <si>
    <t>Escavação de vala para aterramento</t>
  </si>
  <si>
    <t>18.6</t>
  </si>
  <si>
    <t>Reaterro manual de valas com compactação mecanizada</t>
  </si>
  <si>
    <t>18.7</t>
  </si>
  <si>
    <t>Caixa de inspeção com tampa em PVC, Ø 230mm x 250mm</t>
  </si>
  <si>
    <t>18.8</t>
  </si>
  <si>
    <t>Terminal ou conector de pressão - para cabo 35 mm²</t>
  </si>
  <si>
    <t>18.9</t>
  </si>
  <si>
    <t>Conector mini-gar em bronze estanhado</t>
  </si>
  <si>
    <t>18.10</t>
  </si>
  <si>
    <t>Terminal ou conector de pressao - para cabo 35mm2</t>
  </si>
  <si>
    <t>19</t>
  </si>
  <si>
    <t>SERVIÇOS COMPLEMENTARES</t>
  </si>
  <si>
    <t>19.1</t>
  </si>
  <si>
    <t>GERAL</t>
  </si>
  <si>
    <t>19.1.1</t>
  </si>
  <si>
    <t>Bancadas e divisórias em granito cinza andorinha, espessura 2cm</t>
  </si>
  <si>
    <t>19.1.2</t>
  </si>
  <si>
    <t>Banco em granito cinza andorinha, espessura 2cm</t>
  </si>
  <si>
    <t>19.1.3</t>
  </si>
  <si>
    <t>Conjunto estrutural metálico para tabelas de basquete, inclusive tabelas</t>
  </si>
  <si>
    <t>19.1.4</t>
  </si>
  <si>
    <t>Conjunto metálico de traves para futsal, inclusive redes</t>
  </si>
  <si>
    <t>19.1.5</t>
  </si>
  <si>
    <t>Conjunto metálico de traves para vôlei, inclusive redes</t>
  </si>
  <si>
    <t>19.1.6</t>
  </si>
  <si>
    <t>Corrimão dupla altura em aço inox 1 1/2"</t>
  </si>
  <si>
    <t>19.1.7</t>
  </si>
  <si>
    <t>Peitoril em granito cinza, largura=15cm</t>
  </si>
  <si>
    <t>19.2</t>
  </si>
  <si>
    <t>PORTÃO E GRADIL METÁLICO</t>
  </si>
  <si>
    <t>19.2.1</t>
  </si>
  <si>
    <t>Alambrado p/ quadra (tubo fo e tela de arame galv.-12 # 2")</t>
  </si>
  <si>
    <t>19.2.2</t>
  </si>
  <si>
    <t>Portão de ferro em metalom (incl. pintura anti corrosiva)</t>
  </si>
  <si>
    <t>20</t>
  </si>
  <si>
    <t>20.1</t>
  </si>
  <si>
    <t>Limpeza de obra</t>
  </si>
  <si>
    <t>20.2</t>
  </si>
  <si>
    <t>Placa de inauguração em aço inox/letras bx. relevo- (40 x 30cm)</t>
  </si>
  <si>
    <t>A080</t>
  </si>
  <si>
    <t>A081</t>
  </si>
  <si>
    <t>A082</t>
  </si>
  <si>
    <t>A083</t>
  </si>
  <si>
    <t>A084</t>
  </si>
  <si>
    <t>A085</t>
  </si>
  <si>
    <t>A086</t>
  </si>
  <si>
    <t>A087</t>
  </si>
  <si>
    <t>A088</t>
  </si>
  <si>
    <t>A089</t>
  </si>
  <si>
    <t>A090</t>
  </si>
  <si>
    <t>A091</t>
  </si>
  <si>
    <t>A092</t>
  </si>
  <si>
    <t>A093</t>
  </si>
  <si>
    <t>A094</t>
  </si>
  <si>
    <t>A095</t>
  </si>
  <si>
    <t>A096</t>
  </si>
  <si>
    <t>A097</t>
  </si>
  <si>
    <t>A098</t>
  </si>
  <si>
    <t>A099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</si>
  <si>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</si>
  <si>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</si>
  <si>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</si>
  <si>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</si>
  <si>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</si>
  <si>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</si>
  <si>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</si>
  <si>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</si>
  <si>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</si>
  <si>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</si>
  <si>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</si>
  <si>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</si>
  <si>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</si>
  <si>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</si>
  <si>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</si>
  <si>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</si>
  <si>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</si>
  <si>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</si>
  <si>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</si>
  <si>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</si>
  <si>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</si>
  <si>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A123</t>
  </si>
  <si>
    <t>A124</t>
  </si>
  <si>
    <t>A125</t>
  </si>
  <si>
    <t>A126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</si>
  <si>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</si>
  <si>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</si>
  <si>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</si>
  <si>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</si>
  <si>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</si>
  <si>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</si>
  <si>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</si>
  <si>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</si>
  <si>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</si>
  <si>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</si>
  <si>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</si>
  <si>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</si>
  <si>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A140</t>
  </si>
  <si>
    <t>A141</t>
  </si>
  <si>
    <t>A142</t>
  </si>
  <si>
    <t>A143</t>
  </si>
  <si>
    <t>A144</t>
  </si>
  <si>
    <t>A145</t>
  </si>
  <si>
    <t>A146</t>
  </si>
  <si>
    <t>A147</t>
  </si>
  <si>
    <t>A148</t>
  </si>
  <si>
    <t>A149</t>
  </si>
  <si>
    <t>A150</t>
  </si>
  <si>
    <t>A151</t>
  </si>
  <si>
    <t>A152</t>
  </si>
  <si>
    <t>A153</t>
  </si>
  <si>
    <t>A154</t>
  </si>
  <si>
    <t>A155</t>
  </si>
  <si>
    <t>A156</t>
  </si>
  <si>
    <t>A157</t>
  </si>
  <si>
    <t>A158</t>
  </si>
  <si>
    <t>A159</t>
  </si>
  <si>
    <t>A160</t>
  </si>
  <si>
    <t>A161</t>
  </si>
  <si>
    <t>A162</t>
  </si>
  <si>
    <t>A163</t>
  </si>
  <si>
    <t>A164</t>
  </si>
  <si>
    <t>A165</t>
  </si>
  <si>
    <t>A166</t>
  </si>
  <si>
    <t>A167</t>
  </si>
  <si>
    <t>A168</t>
  </si>
  <si>
    <t>A169</t>
  </si>
  <si>
    <t>A170</t>
  </si>
  <si>
    <t>A171</t>
  </si>
  <si>
    <t>A172</t>
  </si>
  <si>
    <t>A173</t>
  </si>
  <si>
    <t>A174</t>
  </si>
  <si>
    <t>A175</t>
  </si>
  <si>
    <t>A176</t>
  </si>
  <si>
    <t>A177</t>
  </si>
  <si>
    <t>A178</t>
  </si>
  <si>
    <t>A179</t>
  </si>
  <si>
    <t>A180</t>
  </si>
  <si>
    <t>A181</t>
  </si>
  <si>
    <t>A182</t>
  </si>
  <si>
    <t>A183</t>
  </si>
  <si>
    <t>A184</t>
  </si>
  <si>
    <t>A185</t>
  </si>
  <si>
    <t>A186</t>
  </si>
  <si>
    <t>A187</t>
  </si>
  <si>
    <t>A188</t>
  </si>
  <si>
    <t>A189</t>
  </si>
  <si>
    <t>A190</t>
  </si>
  <si>
    <t>A191</t>
  </si>
  <si>
    <t>A192</t>
  </si>
  <si>
    <t>A193</t>
  </si>
  <si>
    <t>A195</t>
  </si>
  <si>
    <t>A196</t>
  </si>
  <si>
    <t>A197</t>
  </si>
  <si>
    <t>A198</t>
  </si>
  <si>
    <t>A199</t>
  </si>
  <si>
    <t>A200</t>
  </si>
  <si>
    <t>A201</t>
  </si>
  <si>
    <t>A202</t>
  </si>
  <si>
    <t>A203</t>
  </si>
  <si>
    <t>A204</t>
  </si>
  <si>
    <t>A205</t>
  </si>
  <si>
    <t>A206</t>
  </si>
  <si>
    <t>A207</t>
  </si>
  <si>
    <t>A208</t>
  </si>
  <si>
    <t>A209</t>
  </si>
  <si>
    <t>A210</t>
  </si>
  <si>
    <t>A211</t>
  </si>
  <si>
    <t>A212</t>
  </si>
  <si>
    <t>A213</t>
  </si>
  <si>
    <t>A214</t>
  </si>
  <si>
    <t>A215</t>
  </si>
  <si>
    <t>A216</t>
  </si>
  <si>
    <t>A217</t>
  </si>
  <si>
    <t>A218</t>
  </si>
  <si>
    <t>A219</t>
  </si>
  <si>
    <t>A220</t>
  </si>
  <si>
    <t>A221</t>
  </si>
  <si>
    <t>A222</t>
  </si>
  <si>
    <t>A223</t>
  </si>
  <si>
    <t>A224</t>
  </si>
  <si>
    <t>A225</t>
  </si>
  <si>
    <t>A226</t>
  </si>
  <si>
    <t>A227</t>
  </si>
  <si>
    <t>A228</t>
  </si>
  <si>
    <t>A229</t>
  </si>
  <si>
    <t>A230</t>
  </si>
  <si>
    <t>A231</t>
  </si>
  <si>
    <t>A232</t>
  </si>
  <si>
    <t>A233</t>
  </si>
  <si>
    <t>A234</t>
  </si>
  <si>
    <t>A235</t>
  </si>
  <si>
    <t>A236</t>
  </si>
  <si>
    <t>A237</t>
  </si>
  <si>
    <t>A238</t>
  </si>
  <si>
    <t>A242</t>
  </si>
  <si>
    <t>A243</t>
  </si>
  <si>
    <t>A244</t>
  </si>
  <si>
    <t>A245</t>
  </si>
  <si>
    <t>A246</t>
  </si>
  <si>
    <t>A247</t>
  </si>
  <si>
    <t>A248</t>
  </si>
  <si>
    <t>A249</t>
  </si>
  <si>
    <t>A250</t>
  </si>
  <si>
    <t>A251</t>
  </si>
  <si>
    <t>A252</t>
  </si>
  <si>
    <t>A253</t>
  </si>
  <si>
    <t>A254</t>
  </si>
  <si>
    <t>A255</t>
  </si>
  <si>
    <t>A256</t>
  </si>
  <si>
    <t>A257</t>
  </si>
  <si>
    <t>A258</t>
  </si>
  <si>
    <t>A259</t>
  </si>
  <si>
    <t>A260</t>
  </si>
  <si>
    <t>A261</t>
  </si>
  <si>
    <t>A262</t>
  </si>
  <si>
    <t>A263</t>
  </si>
  <si>
    <t>A264</t>
  </si>
  <si>
    <t>A265</t>
  </si>
  <si>
    <t>A266</t>
  </si>
  <si>
    <t>A267</t>
  </si>
  <si>
    <t>A268</t>
  </si>
  <si>
    <t>A269</t>
  </si>
  <si>
    <t>A270</t>
  </si>
  <si>
    <t>A271</t>
  </si>
  <si>
    <t>BDI (26,01%)</t>
  </si>
  <si>
    <t>1.1. 011340 - Placa de obra em lona com plotagem de gráfica (M2)</t>
  </si>
  <si>
    <t>D00475</t>
  </si>
  <si>
    <t>Lona com plotagem de gráfica</t>
  </si>
  <si>
    <t>SEDOP</t>
  </si>
  <si>
    <t>D00281</t>
  </si>
  <si>
    <t>Pernamanca 3" x 2" 4 m - madeira branca</t>
  </si>
  <si>
    <t>Dz</t>
  </si>
  <si>
    <t>D00084</t>
  </si>
  <si>
    <t>Prego 1 1/2"x13</t>
  </si>
  <si>
    <t>280013</t>
  </si>
  <si>
    <t>CARPINTEIRO COM ENCARGOS COMPLEMENTARES</t>
  </si>
  <si>
    <t>280026</t>
  </si>
  <si>
    <t>VALOR BDI (26.01%):</t>
  </si>
  <si>
    <t>VALOR COM BDI:</t>
  </si>
  <si>
    <t>1.2. 93584 - Barracão provisório para deposito (M2)</t>
  </si>
  <si>
    <t>FERROLHO COM FECHO / TRINCO REDONDO, EM ACO GALVANIZADO / ZINCADO, DE SOBREPOR, COM COMPRIMENTO DE 8" E ESPESSURA MINIMA DA CHAPA DE 1,50 MM</t>
  </si>
  <si>
    <t>101165</t>
  </si>
  <si>
    <t>ALVENARIA DE EMBASAMENTO COM BLOCO ESTRUTURAL DE CONCRETO, DE 14X19X29CM E ARGAMASSA DE ASSENTAMENTO COM PREPARO EM BETONEIRA. AF_05/2020</t>
  </si>
  <si>
    <t>88489</t>
  </si>
  <si>
    <t>APLICAÇÃO MANUAL DE PINTURA COM TINTA LÁTEX ACRÍLICA EM PAREDES, DUAS DEMÃOS. AF_06/2014</t>
  </si>
  <si>
    <t>ESCAVAÇÃO MANUAL DE VALA COM PROFUNDIDADE MENOR OU IGUAL A 1,30 M. AF_02/2021</t>
  </si>
  <si>
    <t>JANELA DE AÇO TIPO BASCULANTE PARA VIDROS, COM BATENTE, FERRAGENS E PINTURA ANTICORROSIVA. EXCLUSIVE VIDROS, ACABAMENTO, ALIZAR E CONTRAMARCO. FORNECIMENTO E INSTALAÇÃO. AF_12/2019</t>
  </si>
  <si>
    <t>LASTRO DE CONCRETO MAGRO, APLICADO EM PISOS, LAJES SOBRE SOLO OU RADIERS, ESPESSURA DE 3 CM. AF_07/2016</t>
  </si>
  <si>
    <t>LASTRO DE CONCRETO MAGRO, APLICADO EM PISOS, LAJES SOBRE SOLO OU RADIERS, ESPESSURA DE 5 CM. AF_07/2016</t>
  </si>
  <si>
    <t>97586</t>
  </si>
  <si>
    <t>LUMINÁRIA TIPO CALHA, DE SOBREPOR, COM 2 LÂMPADAS TUBULARES FLUORESCENTES DE 36 W, COM REATOR DE PARTIDA RÁPIDA - FORNECIMENTO E INSTALAÇÃO. AF_02/2020</t>
  </si>
  <si>
    <t>98445</t>
  </si>
  <si>
    <t>PAREDE DE MADEIRA COMPENSADA PARA CONSTRUÇÃO TEMPORÁRIA EM CHAPA SIMPLES, EXTERNA, COM ÁREA LÍQUIDA MAIOR OU IGUAL A 6 M², COM VÃO. AF_05/2018</t>
  </si>
  <si>
    <t>98441</t>
  </si>
  <si>
    <t>PAREDE DE MADEIRA COMPENSADA PARA CONSTRUÇÃO TEMPORÁRIA EM CHAPA SIMPLES, EXTERNA, COM ÁREA LÍQUIDA MAIOR OU IGUAL A 6 M², SEM VÃO. AF_05/2018</t>
  </si>
  <si>
    <t>98446</t>
  </si>
  <si>
    <t>PAREDE DE MADEIRA COMPENSADA PARA CONSTRUÇÃO TEMPORÁRIA EM CHAPA SIMPLES, EXTERNA, COM ÁREA LÍQUIDA MENOR QUE 6 M², COM VÃO. AF_05/2018</t>
  </si>
  <si>
    <t>98442</t>
  </si>
  <si>
    <t>PAREDE DE MADEIRA COMPENSADA PARA CONSTRUÇÃO TEMPORÁRIA EM CHAPA SIMPLES, EXTERNA, COM ÁREA LÍQUIDA MENOR QUE 6 M², SEM VÃO. AF_05/2018</t>
  </si>
  <si>
    <t>91341</t>
  </si>
  <si>
    <t>PORTA EM ALUMÍNIO DE ABRIR TIPO VENEZIANA COM GUARNIÇÃO, FIXAÇÃO COM PARAFUSOS - FORNECIMENTO E INSTALAÇÃO. AF_12/2019</t>
  </si>
  <si>
    <t>96995</t>
  </si>
  <si>
    <t>REATERRO MANUAL APILOADO COM SOQUETE. AF_10/2017</t>
  </si>
  <si>
    <t>TELHAMENTO COM TELHA ONDULADA DE FIBROCIMENTO E = 6 MM, COM RECOBRIMENTO LATERAL DE 1 1/4 DE ONDA PARA TELHADO COM INCLINAÇÃO MÁXIMA DE 10°, COM ATÉ 2 ÁGUAS, INCLUSO IÇAMENTO. AF_07/2019</t>
  </si>
  <si>
    <t>TRAMA DE MADEIRA COMPOSTA POR TERÇAS PARA TELHADOS DE ATÉ 2 ÁGUAS PARA TELHA ONDULADA DE FIBROCIMENTO, METÁLICA, PLÁSTICA OU TERMOACÚSTICA, INCLUSO TRANSPORTE VERTICAL. AF_07/2019</t>
  </si>
  <si>
    <t>1.3. C1630 - LOCAÇÃO DA OBRA - EXECUÇÃO DE GABARITO (M2)</t>
  </si>
  <si>
    <t>I0101</t>
  </si>
  <si>
    <t>ARAME GALVANIZADO N.16 BWG</t>
  </si>
  <si>
    <t>SEINFRA</t>
  </si>
  <si>
    <t>I1691</t>
  </si>
  <si>
    <t>PONTALETE / BARROTE DE 3"x3"</t>
  </si>
  <si>
    <t>I1724</t>
  </si>
  <si>
    <t>PREGO</t>
  </si>
  <si>
    <t>I2429</t>
  </si>
  <si>
    <t>TABUA DE VIROLA DE 12"x 1"</t>
  </si>
  <si>
    <t>88261</t>
  </si>
  <si>
    <t>CARPINTEIRO DE ESQUADRIA COM ENCARGOS COMPLEMENTARES</t>
  </si>
  <si>
    <t>1.4. 98525 - Limpeza mecanizada de terreno com remoção de camada vegetal (M2)</t>
  </si>
  <si>
    <t>88441</t>
  </si>
  <si>
    <t>JARDINEIRO COM ENCARGOS COMPLEMENTARES</t>
  </si>
  <si>
    <t>89031</t>
  </si>
  <si>
    <t>TRATOR DE ESTEIRAS, POTÊNCIA 100 HP, PESO OPERACIONAL 9,4 T, COM LÂMINA 2,19 M3 - CHI DIURNO. AF_06/2014</t>
  </si>
  <si>
    <t>89032</t>
  </si>
  <si>
    <t>TRATOR DE ESTEIRAS, POTÊNCIA 100 HP, PESO OPERACIONAL 9,4 T, COM LÂMINA 2,19 M3 - CHP DIURNO. AF_06/2014</t>
  </si>
  <si>
    <t>2.1.1. 94319 - Aterro mecanizado em camadas de 0,20 m com material argilo - arenoso (entre baldrames) (M3)</t>
  </si>
  <si>
    <t>00006079</t>
  </si>
  <si>
    <t>ARGILA, ARGILA VERMELHA OU ARGILA ARENOSA (RETIRADA NA JAZIDA, SEM TRANSPORTE)</t>
  </si>
  <si>
    <t>5903</t>
  </si>
  <si>
    <t>CAMINHÃO PIPA 10.000 L TRUCADO, PESO BRUTO TOTAL 23.000 KG, CARGA ÚTIL MÁXIMA 15.935 KG, DISTÂNCIA ENTRE EIXOS 4,8 M, POTÊNCIA 230 CV, INCLUSIVE TANQUE DE AÇO PARA TRANSPORTE DE ÁGUA - CHI DIURNO. AF_06/2014</t>
  </si>
  <si>
    <t>5901</t>
  </si>
  <si>
    <t>CAMINHÃO PIPA 10.000 L TRUCADO, PESO BRUTO TOTAL 23.000 KG, CARGA ÚTIL MÁXIMA 15.935 KG, DISTÂNCIA ENTRE EIXOS 4,8 M, POTÊNCIA 230 CV, INCLUSIVE TANQUE DE AÇO PARA TRANSPORTE DE ÁGUA - CHP DIURNO. AF_06/2014</t>
  </si>
  <si>
    <t>91534</t>
  </si>
  <si>
    <t>COMPACTADOR DE SOLOS DE PERCUSSÃO (SOQUETE) COM MOTOR A GASOLINA 4 TEMPOS, POTÊNCIA 4 CV - CHI DIURNO. AF_08/2015</t>
  </si>
  <si>
    <t>91533</t>
  </si>
  <si>
    <t>COMPACTADOR DE SOLOS DE PERCUSSÃO (SOQUETE) COM MOTOR A GASOLINA 4 TEMPOS, POTÊNCIA 4 CV - CHP DIURNO. AF_08/2015</t>
  </si>
  <si>
    <t>2.1.2. 93358 - Escavação mecanizada com previsão de forma (M3)</t>
  </si>
  <si>
    <t>2.1.3. 101617 - Regularização e compactação do fundo de valas (M2)</t>
  </si>
  <si>
    <t>2.1.4. 93382 - Reaterro mecanizado de valas com retroescavadeira (M3)</t>
  </si>
  <si>
    <t>95606</t>
  </si>
  <si>
    <t>UMIDIFICAÇÃO DE MATERIAL PARA VALAS COM CAMINHÃO PIPA 10000L. AF_11/2016</t>
  </si>
  <si>
    <t>2.2.1. 94319 - Aterro apiloado em camadas de 0,20 m com material argilo - arenoso (entre alvenarias) (M3)</t>
  </si>
  <si>
    <t>3.1.1. 96619 - Lastro de concreto não-estrutural, espessura 5cm (M2)</t>
  </si>
  <si>
    <t>94968</t>
  </si>
  <si>
    <t>CONCRETO MAGRO PARA LASTRO, TRAÇO 1:4,5:4,5 (EM MASSA SECA DE CIMENTO/ AREIA MÉDIA/ BRITA 1) - PREPARO MECÂNICO COM BETONEIRA 600 L. AF_05/2021</t>
  </si>
  <si>
    <t>3.1.2. 96535 - Forma de madeira em tábuas para fundações, com reaproveitamento (M2)</t>
  </si>
  <si>
    <t>00002692</t>
  </si>
  <si>
    <t>DESMOLDANTE PROTETOR PARA FORMAS DE MADEIRA, DE BASE OLEOSA EMULSIONADA EM AGUA</t>
  </si>
  <si>
    <t>00005074</t>
  </si>
  <si>
    <t>PREGO DE ACO POLIDO COM CABECA 15 X 18 (1 1/2 X 13)</t>
  </si>
  <si>
    <t>00005073</t>
  </si>
  <si>
    <t>PREGO DE ACO POLIDO COM CABECA 17 X 24 (2 1/4 X 11)</t>
  </si>
  <si>
    <t>00040304</t>
  </si>
  <si>
    <t>PREGO DE ACO POLIDO COM CABECA DUPLA 17 X 27 (2 1/2 X 11)</t>
  </si>
  <si>
    <t>00004517</t>
  </si>
  <si>
    <t>SARRAFO *2,5 X 7,5* CM EM PINUS, MISTA OU EQUIVALENTE DA REGIAO - BRUTA</t>
  </si>
  <si>
    <t>00006189</t>
  </si>
  <si>
    <t>TABUA NAO APARELHADA *2,5 X 30* CM, EM MACARANDUBA, ANGELIM OU EQUIVALENTE DA REGIAO - BRUTA</t>
  </si>
  <si>
    <t>3.1.3. 92916 - Armação de aço CA-50 Ø 6,3mm; incluso fornecimento, corte, dobra e colocação (KG)</t>
  </si>
  <si>
    <t>00043132</t>
  </si>
  <si>
    <t>ARAME RECOZIDO 16 BWG, D = 1,65 MM (0,016 KG/M) OU 18 BWG, D = 1,25 MM (0,01 KG/M)</t>
  </si>
  <si>
    <t>00039017</t>
  </si>
  <si>
    <t>ESPACADOR / DISTANCIADOR CIRCULAR COM ENTRADA LATERAL, EM PLASTICO, PARA VERGALHAO *4,2 A 12,5* MM, COBRIMENTO 20 MM</t>
  </si>
  <si>
    <t>88238</t>
  </si>
  <si>
    <t>AJUDANTE DE ARMADOR COM ENCARGOS COMPLEMENTARES</t>
  </si>
  <si>
    <t>88245</t>
  </si>
  <si>
    <t>ARMADOR COM ENCARGOS COMPLEMENTARES</t>
  </si>
  <si>
    <t>92792</t>
  </si>
  <si>
    <t>CORTE E DOBRA DE AÇO CA-50, DIÂMETRO DE 6,3 MM, UTILIZADO EM ESTRUTURAS DIVERSAS, EXCETO LAJES. AF_12/2015</t>
  </si>
  <si>
    <t>3.1.4. 92919 - Armação de aço CA-50 Ø 10mm; incluso fornecimento, corte, dobra e colocação (KG)</t>
  </si>
  <si>
    <t>92794</t>
  </si>
  <si>
    <t>CORTE E DOBRA DE AÇO CA-50, DIÂMETRO DE 10,0 MM, UTILIZADO EM ESTRUTURAS DIVERSAS, EXCETO LAJES. AF_12/2015</t>
  </si>
  <si>
    <t>3.1.5. 92915 - Armação de aço CA-60 Ø 5,0mm; incluso fornecimento, corte, dobra e colocação (KG)</t>
  </si>
  <si>
    <t>92791</t>
  </si>
  <si>
    <t>CORTE E DOBRA DE AÇO CA-60, DIÂMETRO DE 5,0 MM, UTILIZADO EM ESTRUTURAS DIVERSAS, EXCETO LAJES. AF_12/2015</t>
  </si>
  <si>
    <t>3.1.6. 96558 - Concreto Bombeado fck= 25MPa; incluindo preparo, lançamento e adensamento (M3)</t>
  </si>
  <si>
    <t>00001525</t>
  </si>
  <si>
    <t>CONCRETO USINADO BOMBEAVEL, CLASSE DE RESISTENCIA C30, COM BRITA 0 E 1, SLUMP = 100 +/- 20 MM, INCLUI SERVICO DE BOMBEAMENTO (NBR 8953)</t>
  </si>
  <si>
    <t>90587</t>
  </si>
  <si>
    <t>VIBRADOR DE IMERSÃO, DIÂMETRO DE PONTEIRA 45MM, MOTOR ELÉTRICO TRIFÁSICO POTÊNCIA DE 2 CV - CHI DIURNO. AF_06/2015</t>
  </si>
  <si>
    <t>90586</t>
  </si>
  <si>
    <t>VIBRADOR DE IMERSÃO, DIÂMETRO DE PONTEIRA 45MM, MOTOR ELÉTRICO TRIFÁSICO POTÊNCIA DE 2 CV - CHP DIURNO. AF_06/2015</t>
  </si>
  <si>
    <t>3.2.1. 95241 - Lastro de concreto não-estrutural, espessura 5cm (M2)</t>
  </si>
  <si>
    <t>3.2.2. 94968 - Lastro de concreto não-estrutural, espessura 7cm, com impermeabilizante - entre baldrames (M3)</t>
  </si>
  <si>
    <t>3.2.3. 96536 - Forma de madeira em tábuas para fundações, com reaproveitamento (M2)</t>
  </si>
  <si>
    <t>PONTALETE *7,5 X 7,5* CM EM PINUS, MISTA OU EQUIVALENTE DA REGIAO - BRUTA</t>
  </si>
  <si>
    <t>3.2.4. 92917 - Armação de aço CA-50 Ø 8mm; incluso fornecimento, corte, dobra e colocação (KG)</t>
  </si>
  <si>
    <t>92793</t>
  </si>
  <si>
    <t>CORTE E DOBRA DE AÇO CA-50, DIÂMETRO DE 8,0 MM, UTILIZADO EM ESTRUTURAS DIVERSAS, EXCETO LAJES. AF_12/2015</t>
  </si>
  <si>
    <t>3.2.5. 92915 - Armação de aço CA-60 Ø 5,0mm; incluso fornecimento, corte, dobra e colocação (KG)</t>
  </si>
  <si>
    <t>3.2.6. 96557 - Concreto Bombeado fck= 25MPa; incluindo preparo, lançamento e adensamento (M3)</t>
  </si>
  <si>
    <t>4.1.1. 92443 - Montagem e desmontagem de forma para pilares, em chapa de madeira compensada plastificada com reaproveitamento (M2)</t>
  </si>
  <si>
    <t>Equipamento</t>
  </si>
  <si>
    <t>00040271</t>
  </si>
  <si>
    <t>LOCACAO DE APRUMADOR METALICO DE PILAR, COM ALTURA E ANGULO REGULAVEIS, EXTENSAO DE *1,50* A *2,80* M</t>
  </si>
  <si>
    <t>MES</t>
  </si>
  <si>
    <t>00040287</t>
  </si>
  <si>
    <t>LOCACAO DE BARRA DE ANCORAGEM DE 0,80 A 1,20 M DE EXTENSAO, COM ROSCA DE 5/8", INCLUINDO PORCA E FLANGE</t>
  </si>
  <si>
    <t>00040275</t>
  </si>
  <si>
    <t>LOCACAO DE VIGA SANDUICHE METALICA VAZADA PARA TRAVAMENTO DE PILARES, ALTURA DE *8* CM, LARGURA DE *6* CM E EXTENSAO DE 2 M</t>
  </si>
  <si>
    <t>TOTAL Equipamento:</t>
  </si>
  <si>
    <t>92264</t>
  </si>
  <si>
    <t>FABRICAÇÃO DE FÔRMA PARA PILARES E ESTRUTURAS SIMILARES, EM CHAPA DE MADEIRA COMPENSADA PLASTIFICADA, E = 18 MM. AF_09/2020</t>
  </si>
  <si>
    <t>4.1.2. 92778 - Armação de aço CA-50 Ø 10mm; incluso fornecimento, corte, dobra e colocação (KG)</t>
  </si>
  <si>
    <t>4.1.3. 92779 - Armação de aço CA-60 Ø 5,0mm; incluso fornecimento, corte, dobra e colocação (KG)</t>
  </si>
  <si>
    <t>92795</t>
  </si>
  <si>
    <t>CORTE E DOBRA DE AÇO CA-50, DIÂMETRO DE 12,5 MM, UTILIZADO EM ESTRUTURAS DIVERSAS, EXCETO LAJES. AF_12/2015</t>
  </si>
  <si>
    <t>4.1.4. 92722 - CONCRETAGEM DE PILARES, FCK = 25 MPA, COM USO DE BOMBA EM EDIFICAÇÃO COM SEÇÃO MÉDIA DE PILARES MAIOR QUE 0,25 M² - LANÇAMENTO, ADENSAMENTO E ACABAMENTO. AF_12/2015 (M3)</t>
  </si>
  <si>
    <t>00001527</t>
  </si>
  <si>
    <t>CONCRETO USINADO BOMBEAVEL, CLASSE DE RESISTENCIA C25, COM BRITA 0 E 1, SLUMP = 100 +/- 20 MM, INCLUI SERVICO DE BOMBEAMENTO (NBR 8953)</t>
  </si>
  <si>
    <t>4.2.1. 92479 - Montagem e desmontagem de forma para vigas, em chapa de madeira plastificada com reaproveitamento (M2)</t>
  </si>
  <si>
    <t>00006193</t>
  </si>
  <si>
    <t>TABUA  NAO  APARELHADA  *2,5 X 20* CM, EM MACARANDUBA, ANGELIM OU EQUIVALENTE DA REGIAO - BRUTA</t>
  </si>
  <si>
    <t>92272</t>
  </si>
  <si>
    <t>FABRICAÇÃO DE ESCORAS DE VIGA DO TIPO GARFO, EM MADEIRA. AF_09/2020</t>
  </si>
  <si>
    <t>92266</t>
  </si>
  <si>
    <t>FABRICAÇÃO DE FÔRMA PARA VIGAS, EM CHAPA DE MADEIRA COMPENSADA PLASTIFICADA, E = 18 MM. AF_09/2020</t>
  </si>
  <si>
    <t>4.2.2. 92777 - Armação de aço CA-50 Ø 8mm; incluso fornecimento, corte, dobra e colocação (KG)</t>
  </si>
  <si>
    <t>4.2.3. 92778 - Armação de aço CA-50 Ø 10mm; incluso fornecimento, corte, dobra e colocação (KG)</t>
  </si>
  <si>
    <t>4.2.4. 92775 - Armação de aço CA-60 Ø 5,0mm; incluso fornecimento, corte, dobra e colocação (KG)</t>
  </si>
  <si>
    <t>4.2.5. 92726 - CONCRETAGEM DE VIGAS E LAJES, FCK=20 MPA, PARA LAJES MACIÇAS OU NERVURADAS COM USO DE BOMBA EM EDIFICAÇÃO COM ÁREA MÉDIA DE LAJES MAIOR QUE 20 M² - LANÇAMENTO, ADENSAMENTO E ACABAMENTO. AF_12/2015 (M3)</t>
  </si>
  <si>
    <t>00001524</t>
  </si>
  <si>
    <t>CONCRETO USINADO BOMBEAVEL, CLASSE DE RESISTENCIA C20, COM BRITA 0 E 1, SLUMP = 100 +/- 20 MM, INCLUI SERVICO DE BOMBEAMENTO (NBR 8953)</t>
  </si>
  <si>
    <t>4.3.1. 92443 - Montagem e desmontagem de forma para pilares, em chapa de madeira compensada plastificada com reaproveitamento (M2)</t>
  </si>
  <si>
    <t>4.3.2. 92919 - Armação de aço CA-50 Ø 10mm; incluso fornecimento, corte, dobra e colocação (KG)</t>
  </si>
  <si>
    <t>4.3.3. 92915 - Armação de aço CA-60 Ø 5,0mm; incluso fornecimento, corte, dobra e colocação (KG)</t>
  </si>
  <si>
    <t>4.3.4. 92722 - CONCRETAGEM DE PILARES, FCK = 25 MPA, COM USO DE BOMBA EM EDIFICAÇÃO COM SEÇÃO MÉDIA DE PILARES MAIOR QUE 0,25 M² - LANÇAMENTO, ADENSAMENTO E ACABAMENTO. AF_12/2015 (M3)</t>
  </si>
  <si>
    <t>4.4.1. 92479 - Montagem e desmontagem de forma para vigas, em chapa de madeira plastificada com reaproveitamento (M2)</t>
  </si>
  <si>
    <t>4.4.2. 92777 - Armação de aço CA-50 Ø 8mm; incluso fornecimento, corte, dobra e colocação (KG)</t>
  </si>
  <si>
    <t>4.4.3. 92775 - Armação de aço CA-60 Ø 5,0mm; incluso fornecimento, corte, dobra e colocação (KG)</t>
  </si>
  <si>
    <t>4.4.4. 92722 - CONCRETAGEM DE PILARES, FCK = 25 MPA, COM USO DE BOMBA EM EDIFICAÇÃO COM SEÇÃO MÉDIA DE PILARES MAIOR QUE 0,25 M² - LANÇAMENTO, ADENSAMENTO E ACABAMENTO. AF_12/2015 (M3)</t>
  </si>
  <si>
    <t>4.5.1. 92526 - Montagem e desmontagem de forma para laje, em chapa de madeira compensada plastificada com reaproveitamento (M2)</t>
  </si>
  <si>
    <t>00010749</t>
  </si>
  <si>
    <t>LOCACAO DE ESCORA METALICA TELESCOPICA, COM ALTURA REGULAVEL DE *1,80* A *3,20* M, COM CAPACIDADE DE CARGA DE NO MINIMO 1000 KGF (10 KN), INCLUSO TRIPE E FORCADO</t>
  </si>
  <si>
    <t>00040270</t>
  </si>
  <si>
    <t>VIGA DE ESCORAMAENTO H20, DE MADEIRA, PESO DE 5,00 A 5,20 KG/M, COM EXTREMIDADES PLASTICAS</t>
  </si>
  <si>
    <t>92268</t>
  </si>
  <si>
    <t>FABRICAÇÃO DE FÔRMA PARA LAJES, EM CHAPA DE MADEIRA COMPENSADA PLASTIFICADA, E = 18 MM. AF_09/2020</t>
  </si>
  <si>
    <t>4.5.2. C2862 - Lastro de brita compactada, espessura 5cm (M3)</t>
  </si>
  <si>
    <t>I0280</t>
  </si>
  <si>
    <t>BRITA</t>
  </si>
  <si>
    <t>4.5.3. C1631 - Lona plástica em laje de piso da quadra, espessura 150 micras (M2)</t>
  </si>
  <si>
    <t>I1348</t>
  </si>
  <si>
    <t>LONA PLASTICA PRETA</t>
  </si>
  <si>
    <t>4.5.4. 97088 - Armação em tela de aço Q-92, aço CA-60, 4,2mm, malha 15X15cm (KG)</t>
  </si>
  <si>
    <t>00021141</t>
  </si>
  <si>
    <t>TELA DE ACO SOLDADA NERVURADA, CA-60, Q-92, (1,48 KG/M2), DIAMETRO DO FIO = 4,2 MM, LARGURA = 2,45 X 60 M DE COMPRIMENTO, ESPACAMENTO DA MALHA = 15  X 15 CM</t>
  </si>
  <si>
    <t>00042407</t>
  </si>
  <si>
    <t>TRELICA NERVURADA (ESPACADOR), ALTURA = 120,0 MM, DIAMETRO DOS BANZOS INFERIORES E SUPERIOR = 6,0 MM, DIAMETRO DA DIAGONAL = 4,2 MM</t>
  </si>
  <si>
    <t>4.5.5. 92779 - Barra de transferencia para juntas de dilatação em aço CA-50 Ø12,5mm, com fornecimento e instalação (KG)</t>
  </si>
  <si>
    <t>4.5.6. 101747 - Piso em concreto 20MPa usinado, espessura 7cm, incluso selante a base de poliuretano (dimensões 1x1m, para junta de dilatação) (M2)</t>
  </si>
  <si>
    <t>00034492</t>
  </si>
  <si>
    <t>CONCRETO USINADO BOMBEAVEL, CLASSE DE RESISTENCIA C20, COM BRITA 0 E 1, SLUMP = 100 +/- 20 MM, EXCLUI SERVICO DE BOMBEAMENTO (NBR 8953)</t>
  </si>
  <si>
    <t>00043146</t>
  </si>
  <si>
    <t>ENDURECEDOR MINERAL DE BASE CIMENTICIA PARA PISO DE CONCRETO</t>
  </si>
  <si>
    <t>95282</t>
  </si>
  <si>
    <t>DESEMPENADEIRA DE CONCRETO, PESO DE 75KG, 4 PÁS, MOTOR A GASOLINA, POTÊNCIA 5,5 HP - CHP DIURNO. AF_09/2016</t>
  </si>
  <si>
    <t>4.6.1. 92526 - Montagem e desmontagem de forma para laje, em chapa de madeira compensada plastificada com reaproveitamento (M2)</t>
  </si>
  <si>
    <t>4.6.2. 97088 - Armação em tela de aço Q-92 # 15cm; incluso fornecimento e colocação (KG)</t>
  </si>
  <si>
    <t>4.6.3. 92720 - CONCRETAGEM DE PILARES, FCK = 25 MPA, COM USO DE BOMBA EM EDIFICAÇÃO COM SEÇÃO MÉDIA DE PILARES MENOR OU IGUAL A 0,25 M² - LANÇAMENTO, ADENSAMENTO E ACABAMENTO. AF_12/2015 (M3)</t>
  </si>
  <si>
    <t>4.7.1. 92443 - Montagem e desmontagem de forma para pilares, em chapa de madeira compensada plastificada com reaproveitamento (M2)</t>
  </si>
  <si>
    <t>4.7.2. 92722 - CONCRETAGEM DE PILARES, FCK = 25 MPA, COM USO DE BOMBA EM EDIFICAÇÃO COM SEÇÃO MÉDIA DE PILARES MAIOR QUE 0,25 M² - LANÇAMENTO, ADENSAMENTO E ACABAMENTO. AF_12/2015 (M3)</t>
  </si>
  <si>
    <t>4.8.1. 93184 - Verga e contraverga pré-moldada, seção 10x10 cm (M)</t>
  </si>
  <si>
    <t>87294</t>
  </si>
  <si>
    <t>ARGAMASSA TRAÇO 1:2:9 (EM VOLUME DE CIMENTO, CAL E AREIA MÉDIA ÚMIDA) PARA EMBOÇO/MASSA ÚNICA/ASSENTAMENTO DE ALVENARIA DE VEDAÇÃO, PREPARO MECÂNICO COM BETONEIRA 600 L. AF_08/2019</t>
  </si>
  <si>
    <t>94970</t>
  </si>
  <si>
    <t>CONCRETO FCK = 20MPA, TRAÇO 1:2,7:3 (EM MASSA SECA DE CIMENTO/ AREIA MÉDIA/ BRITA 1) - PREPARO MECÂNICO COM BETONEIRA 600 L. AF_05/2021</t>
  </si>
  <si>
    <t>92270</t>
  </si>
  <si>
    <t>FABRICAÇÃO DE FÔRMA PARA VIGAS, COM MADEIRA SERRADA, E = 25 MM. AF_09/2020</t>
  </si>
  <si>
    <t>4.9.1. 100773 - Estrutura metálica para colunas e travamentos (KG)</t>
  </si>
  <si>
    <t>00004777</t>
  </si>
  <si>
    <t>CANTONEIRA ACO ABAS IGUAIS (QUALQUER BITOLA), ESPESSURA ENTRE 1/8" E 1/4"</t>
  </si>
  <si>
    <t>00001334</t>
  </si>
  <si>
    <t>CHAPA DE ACO GROSSA, ASTM A36, E = 5/8 " (15,88 MM) 124,49 KG/M2</t>
  </si>
  <si>
    <t>00010966</t>
  </si>
  <si>
    <t>PERFIL "U" DE ACO LAMINADO, "U" 152 X 15,6</t>
  </si>
  <si>
    <t>88240</t>
  </si>
  <si>
    <t>AJUDANTE DE ESTRUTURA METÁLICA COM ENCARGOS COMPLEMENTARES</t>
  </si>
  <si>
    <t>93288</t>
  </si>
  <si>
    <t>GUINDASTE HIDRÁULICO AUTOPROPELIDO, COM LANÇA TELESCÓPICA 40 M, CAPACIDADE MÁXIMA 60 T, POTÊNCIA 260 KW - CHI DIURNO. AF_03/2016</t>
  </si>
  <si>
    <t>93287</t>
  </si>
  <si>
    <t>GUINDASTE HIDRÁULICO AUTOPROPELIDO, COM LANÇA TELESCÓPICA 40 M, CAPACIDADE MÁXIMA 60 T, POTÊNCIA 260 KW - CHP DIURNO. AF_03/2016</t>
  </si>
  <si>
    <t>100716</t>
  </si>
  <si>
    <t>JATEAMENTO ABRASIVO COM GRANALHA DE AÇO EM PERFIL METÁLICO EM FÁBRICA. AF_01/2020</t>
  </si>
  <si>
    <t>88278</t>
  </si>
  <si>
    <t>MONTADOR DE ESTRUTURA METÁLICA COM ENCARGOS COMPLEMENTARES</t>
  </si>
  <si>
    <t>100719</t>
  </si>
  <si>
    <t>PINTURA COM TINTA ALQUÍDICA DE FUNDO (TIPO ZARCÃO) PULVERIZADA SOBRE PERFIL METÁLICO EXECUTADO EM FÁBRICA (POR DEMÃO). AF_01/2020_P</t>
  </si>
  <si>
    <t>4.9.2. C1600 - Lanternim em estrutura metálica (M2)</t>
  </si>
  <si>
    <t>I0824</t>
  </si>
  <si>
    <t>COMPONENTES ESTRUTURAIS DE ACO</t>
  </si>
  <si>
    <t>4.9.3. 100775 - Estrutura metálica para telhas do vestiário (KG)</t>
  </si>
  <si>
    <t>00001333</t>
  </si>
  <si>
    <t>CHAPA DE ACO GROSSA, ASTM A36, E = 1/2 " (12,70 MM) 99,59 KG/M2</t>
  </si>
  <si>
    <t>5.1.1. 87489 - ALVENARIA DE VEDAÇÃO DE BLOCOS CERÂMICOS FURADOS NA VERTICAL DE 9X19X39CM (ESPESSURA 9CM) DE PAREDES COM ÁREA LÍQUIDA MAIOR OU IGUAL A 6M² COM VÃOS E ARGAMASSA DE ASSENTAMENTO COM PREPARO EM BETONEIRA. AF_06/2014 (M2)</t>
  </si>
  <si>
    <t>00037592</t>
  </si>
  <si>
    <t>BLOCO CERAMICO / TIJOLO VAZADO PARA ALVENARIA DE VEDACAO, FUROS NA VERTICAL,, 9 X 19 X 39 CM (NBR 15270)</t>
  </si>
  <si>
    <t>00037395</t>
  </si>
  <si>
    <t>PINO DE ACO COM FURO, HASTE = 27 MM (ACAO DIRETA)</t>
  </si>
  <si>
    <t>CENTO</t>
  </si>
  <si>
    <t>00034557</t>
  </si>
  <si>
    <t>TELA DE ACO SOLDADA GALVANIZADA/ZINCADA PARA ALVENARIA, FIO D = *1,20 A 1,70* MM, MALHA 15 X 15 MM, (C X L) *50 X 7,5* CM</t>
  </si>
  <si>
    <t>87292</t>
  </si>
  <si>
    <t>ARGAMASSA TRAÇO 1:2:8 (EM VOLUME DE CIMENTO, CAL E AREIA MÉDIA ÚMIDA) PARA EMBOÇO/MASSA ÚNICA/ASSENTAMENTO DE ALVENARIA DE VEDAÇÃO, PREPARO MECÂNICO COM BETONEIRA 400 L. AF_08/2019</t>
  </si>
  <si>
    <t>5.1.2. 93202 - Encunhamento (aperto de alvenaria) em tijolo cerâmicos maciços 5x10x20cm 1 vez (esp. 20cm), assentamento c/ argamassa traço1:6 (cimento e areia) (M)</t>
  </si>
  <si>
    <t>00007258</t>
  </si>
  <si>
    <t>TIJOLO CERAMICO MACICO COMUM *5 X 10 X 20* CM (L X A X C)</t>
  </si>
  <si>
    <t>5.1.3. C4070 - Divisória de banheiros e sanitários em granito com espessura de 2cm polido assentado com argamassa traço 1:4 (M2)</t>
  </si>
  <si>
    <t>I0108</t>
  </si>
  <si>
    <t>AREIA GROSSA</t>
  </si>
  <si>
    <t>I0799</t>
  </si>
  <si>
    <t>CIMENTO BRANCO</t>
  </si>
  <si>
    <t>I0805</t>
  </si>
  <si>
    <t>CIMENTO PORTLAND</t>
  </si>
  <si>
    <t>I7895</t>
  </si>
  <si>
    <t>DIVISÓRIA DE GRANITO CINZA E=2cm</t>
  </si>
  <si>
    <t>I1621</t>
  </si>
  <si>
    <t>PERFIL BATENTE DE AÇO (14/24)X44MM CHAPA 20 (DIVISÓRIA)</t>
  </si>
  <si>
    <t>5.2.1. 87481 - ALVENARIA DE VEDAÇÃO DE BLOCOS CERÂMICOS FURADOS NA VERTICAL DE 19X19X39CM (ESPESSURA 19CM) DE PAREDES COM ÁREA LÍQUIDA MAIOR OU IGUAL A 6M² SEM VÃOS E ARGAMASSA DE ASSENTAMENTO COM PREPARO EM BETONEIRA. AF_06/2014 (M2)</t>
  </si>
  <si>
    <t>00037594</t>
  </si>
  <si>
    <t>BLOCO CERAMICO / TIJOLO VAZADO PARA ALVENARIA DE VEDACAO, FUROS NA VERTICAL, 19 X 19 X 39 CM (NBR 15270)</t>
  </si>
  <si>
    <t>00034548</t>
  </si>
  <si>
    <t>TELA DE ACO SOLDADA GALVANIZADA/ZINCADA PARA ALVENARIA, FIO  D = *1,20 A 1,70* MM, MALHA 15 X 15 MM, (C X L) *50 X 17,5* CM</t>
  </si>
  <si>
    <t>6.1.1. 90843 - PM1 - Porta de madeira para pintura, semi-oca (leve ou média), dimensões 80x210cm, espessura 3,5cm; incluso dobradiças, batentes e fechadura (UN)</t>
  </si>
  <si>
    <t>100659</t>
  </si>
  <si>
    <t>ALIZAR DE 5X1,5CM PARA PORTA FIXADO COM PREGOS, PADRÃO MÉDIO - FORNECIMENTO E INSTALAÇÃO. AF_12/2019</t>
  </si>
  <si>
    <t>90806</t>
  </si>
  <si>
    <t>BATENTE PARA PORTA DE MADEIRA, FIXAÇÃO COM ARGAMASSA, PADRÃO MÉDIO - FORNECIMENTO E INSTALAÇÃO. AF_12/2019</t>
  </si>
  <si>
    <t>90830</t>
  </si>
  <si>
    <t>FECHADURA DE EMBUTIR COM CILINDRO, EXTERNA, COMPLETA, ACABAMENTO PADRÃO MÉDIO, INCLUSO EXECUÇÃO DE FURO - FORNECIMENTO E INSTALAÇÃO. AF_12/2019</t>
  </si>
  <si>
    <t>PORTA DE MADEIRA PARA PINTURA, SEMI-OCA (LEVE OU MÉDIA), 80X210CM, ESPESSURA DE 3,5CM, INCLUSO DOBRADIÇAS - FORNECIMENTO E INSTALAÇÃO. AF_12/2019</t>
  </si>
  <si>
    <t>6.1.2. 90820 - PORTA DE MADEIRA PARA PINTURA, SEMI-OCA (LEVE OU MÉDIA), 60X210CM, ESPESSURA DE 3,5CM, INCLUSO DOBRADIÇAS - FORNECIMENTO E INSTALAÇÃO. AF_12/2019 (UN)</t>
  </si>
  <si>
    <t>00002432</t>
  </si>
  <si>
    <t>DOBRADICA EM ACO/FERRO, 3 1/2" X  3", E= 1,9  A 2 MM, COM ANEL,  CROMADO OU ZINCADO, TAMPA BOLA, COM PARAFUSOS</t>
  </si>
  <si>
    <t>00011055</t>
  </si>
  <si>
    <t>PARAFUSO ROSCA SOBERBA ZINCADO CABECA CHATA FENDA SIMPLES 3,5 X 25 MM (1 ")</t>
  </si>
  <si>
    <t>00010553</t>
  </si>
  <si>
    <t>PORTA DE MADEIRA, FOLHA MEDIA (NBR 15930) DE 600 X 2100 MM, DE 35 MM A 40 MM DE ESPESSURA, NUCLEO SEMI-SOLIDO (SARRAFEADO), CAPA LISA EM HDF, ACABAMENTO EM PRIMER PARA PINTURA</t>
  </si>
  <si>
    <t>6.1.3. 90823 - PORTA DE MADEIRA PARA PINTURA, SEMI-OCA (LEVE OU MÉDIA), 90X210CM, ESPESSURA DE 3,5CM, INCLUSO DOBRADIÇAS - FORNECIMENTO E INSTALAÇÃO. AF_12/2019 (UN)</t>
  </si>
  <si>
    <t>00010556</t>
  </si>
  <si>
    <t>PORTA DE MADEIRA, FOLHA MEDIA (NBR 15930) DE 900 X 2100 MM, DE 35 MM A 40 MM DE ESPESSURA, NUCLEO SEMI-SOLIDO (SARRAFEADO), CAPA LISA EM HDF, ACABAMENTO EM PRIMER PARA PINTURA</t>
  </si>
  <si>
    <t>6.2.1. 100866 - Barra de apoio 60 cm, aço inox polido, Deca ou equivalente - PM3 (UN)</t>
  </si>
  <si>
    <t>00036204</t>
  </si>
  <si>
    <t>BARRA DE APOIO RETA, EM ACO INOX POLIDO, COMPRIMENTO 60CM, DIAMETRO MINIMO 3 CM</t>
  </si>
  <si>
    <t>00004351</t>
  </si>
  <si>
    <t>PARAFUSO NIQUELADO 3 1/2" COM ACABAMENTO CROMADO PARA FIXAR PECA SANITARIA, INCLUI PORCA CEGA, ARRUELA E BUCHA DE NYLON TAMANHO S-8</t>
  </si>
  <si>
    <t>88267</t>
  </si>
  <si>
    <t>ENCANADOR OU BOMBEIRO HIDRÁULICO COM ENCARGOS COMPLEMENTARES</t>
  </si>
  <si>
    <t>6.2.2. 070277 - Chapa metalica (alumínio) 0,80m x 0,4m, e= 1mm para a porta PM1 (M)</t>
  </si>
  <si>
    <t>D00034</t>
  </si>
  <si>
    <t>Chapa de fo go no 26 (1,00x2,00m)</t>
  </si>
  <si>
    <t>Ch</t>
  </si>
  <si>
    <t>280006</t>
  </si>
  <si>
    <t>280023</t>
  </si>
  <si>
    <t>6.2.3. 91305 - Fechadura de embutir completa, tipo tarjeta livre-ocupado (UN)</t>
  </si>
  <si>
    <t>FECHADURA ROSETA REDONDA PARA PORTA DE BANHEIRO, EM ACO INOX (MAQUINA, TESTA E CONTRA-TESTA) E EM ZAMAC (MACANETA, LINGUETA E TRINCOS) COM ACABAMENTO CROMADO, MAQUINA DE 40 MM, INCLUINDO CHAVE TIPO TRANQUETA</t>
  </si>
  <si>
    <t>6.3.1. 94569 - Janela de Alumínio, basculante 50x50cm, JA-1,conforme projeto de esquadrias, inclusive ferragens e vidro miniboreal, espessura 6mm (M2)</t>
  </si>
  <si>
    <t>00034381</t>
  </si>
  <si>
    <t>JANELA MAXIM AR, EM ALUMINIO PERFIL 25, 60 X 80 CM (A X L), ACABAMENTO BRANCO OU BRILHANTE, BATENTE DE 4 A 5 CM, COM VIDRO, SEM GUARNICAO/ALIZAR</t>
  </si>
  <si>
    <t>00004377</t>
  </si>
  <si>
    <t>PARAFUSO DE ACO ZINCADO COM ROSCA SOBERBA, CABECA CHATA E FENDA SIMPLES, DIAMETRO 4,2 MM, COMPRIMENTO * 32 * MM</t>
  </si>
  <si>
    <t>00039961</t>
  </si>
  <si>
    <t>SILICONE ACETICO USO GERAL INCOLOR 280 G</t>
  </si>
  <si>
    <t>6.3.2. 94569 - Janela de Alumínio, basculante 50x160cm, JA-2,conforme projeto de esquadrias, inclusive ferragens e vidro miniboreal, espessura 6mm (M2)</t>
  </si>
  <si>
    <t>6.4.1. C4835 - Espelho cristal, espessura 4mm, sem moldura (M2)</t>
  </si>
  <si>
    <t>I9145</t>
  </si>
  <si>
    <t>ESPELHO CRISTAL E = 4 MM</t>
  </si>
  <si>
    <t>I1580</t>
  </si>
  <si>
    <t>PARAFUSO FRANCES 1/2''X8'' COM 2 PORCAS</t>
  </si>
  <si>
    <t>7.1. 071465 - Telha metálica ondulada pré pintada na cor branca, espessura 0,5mm (cobertura em arco) (M2)</t>
  </si>
  <si>
    <t>D00200</t>
  </si>
  <si>
    <t>Acessórios de fixação p/telha de alumínio</t>
  </si>
  <si>
    <t>D00002</t>
  </si>
  <si>
    <t>Massa de vedação</t>
  </si>
  <si>
    <t>D00409</t>
  </si>
  <si>
    <t>Telha em aço galvanizado e=0,5mm</t>
  </si>
  <si>
    <t>280020</t>
  </si>
  <si>
    <t>MONTADOR COM ENCARGOS COMPLEMENTARES</t>
  </si>
  <si>
    <t>7.2. 071465 - Telha metálica ondulada pré pintada na cor branca, espessura 0,5mm (fechamento lateral) (M2)</t>
  </si>
  <si>
    <t>7.3. 071465 - Telha metálica ondulada acabamento natural, espssura 0,5mm (cobertura em arco) (M2)</t>
  </si>
  <si>
    <t>7.4. 071465 - Telha metálica ondulada acabamento natural, espssura 0,5mm (fechamento lateral) (M2)</t>
  </si>
  <si>
    <t>7.5. 94449 - Telha ondulada translúcida de fibra vidro, incluso acessórios para fixação (M2)</t>
  </si>
  <si>
    <t>00001607</t>
  </si>
  <si>
    <t>CONJUNTO ARRUELAS DE VEDACAO 5/16" PARA TELHA FIBROCIMENTO (UMA ARRUELA METALICA E UMA ARRUELA PVC - CONICAS)</t>
  </si>
  <si>
    <t>00004302</t>
  </si>
  <si>
    <t>PARAFUSO ZINCADO ROSCA SOBERBA, CABECA SEXTAVADA, 5/16 " X 250 MM, PARA FIXACAO DE TELHA EM MADEIRA</t>
  </si>
  <si>
    <t>00007184</t>
  </si>
  <si>
    <t>TELHA DE FIBRA DE VIDRO ONDULADA INCOLOR, E = 0,6 MM, DE *0,50 X 2,44* M</t>
  </si>
  <si>
    <t>93282</t>
  </si>
  <si>
    <t>GUINCHO ELÉTRICO DE COLUNA, CAPACIDADE 400 KG, COM MOTO FREIO, MOTOR TRIFÁSICO DE 1,25 CV - CHI DIURNO. AF_03/2016</t>
  </si>
  <si>
    <t>93281</t>
  </si>
  <si>
    <t>GUINCHO ELÉTRICO DE COLUNA, CAPACIDADE 400 KG, COM MOTO FREIO, MOTOR TRIFÁSICO DE 1,25 CV - CHP DIURNO. AF_03/2016</t>
  </si>
  <si>
    <t>88323</t>
  </si>
  <si>
    <t>TELHADISTA COM ENCARGOS COMPLEMENTARES</t>
  </si>
  <si>
    <t>7.6. 94231 - Rufo metálico (M)</t>
  </si>
  <si>
    <t>00005104</t>
  </si>
  <si>
    <t>REBITE DE ALUMINIO VAZADO DE REPUXO, 3,2 X 8 MM (1KG = 1025 UNIDADES)</t>
  </si>
  <si>
    <t>00040873</t>
  </si>
  <si>
    <t>RUFO INTERNO/EXTERNO DE CHAPA DE ACO GALVANIZADA NUM 24, CORTE 25 CM</t>
  </si>
  <si>
    <t>00000142</t>
  </si>
  <si>
    <t>SELANTE ELASTICO MONOCOMPONENTE A BASE DE POLIURETANO (PU) PARA JUNTAS DIVERSAS</t>
  </si>
  <si>
    <t>310ML</t>
  </si>
  <si>
    <t>00013388</t>
  </si>
  <si>
    <t>SOLDA EM BARRA DE ESTANHO-CHUMBO 50/50</t>
  </si>
  <si>
    <t>7.7. 94227 - Calha em chapa metálica para vestiário (M)</t>
  </si>
  <si>
    <t>00040782</t>
  </si>
  <si>
    <t>CALHA QUADRADA DE CHAPA DE ACO GALVANIZADA NUM 24, CORTE 33 CM</t>
  </si>
  <si>
    <t>7.8. 94228 - Calha em chapa metálica para quadra (M)</t>
  </si>
  <si>
    <t>00040783</t>
  </si>
  <si>
    <t>CALHA QUADRADA DE CHAPA DE ACO GALVANIZADA NUM 24, CORTE 50 CM</t>
  </si>
  <si>
    <t>7.9. C3084 - Pingadeira de concreto (M)</t>
  </si>
  <si>
    <t>C3323</t>
  </si>
  <si>
    <t>ARGAMASSA DE CIMENTO E AREIA TRAÇO 1:3 COM AREIA PRODUZIDA</t>
  </si>
  <si>
    <t>8.1. 98557 - Impermeabilização com emulsão asfaltica 2 demãos, baldrames (M2)</t>
  </si>
  <si>
    <t>00000626</t>
  </si>
  <si>
    <t>MANTA LIQUIDA DE BASE ASFALTICA MODIFICADA COM A ADICAO DE ELASTOMEROS DILUIDOS EM SOLVENTE ORGANICO, APLICACAO A FRIO (MEMBRANA IMPERMEABILIZANTE ASFASTICA)</t>
  </si>
  <si>
    <t>88243</t>
  </si>
  <si>
    <t>AJUDANTE ESPECIALIZADO COM ENCARGOS COMPLEMENTARES</t>
  </si>
  <si>
    <t>88270</t>
  </si>
  <si>
    <t>IMPERMEABILIZADOR COM ENCARGOS COMPLEMENTARES</t>
  </si>
  <si>
    <t>9.1.1. 87878 - Chapisco em parede interna com argamassa traço 1:3 (cimento e areia) (M2)</t>
  </si>
  <si>
    <t>87377</t>
  </si>
  <si>
    <t>ARGAMASSA TRAÇO 1:3 (EM VOLUME DE CIMENTO E AREIA GROSSA ÚMIDA) PARA CHAPISCO CONVENCIONAL, PREPARO MANUAL. AF_08/2019</t>
  </si>
  <si>
    <t>9.1.2. 87535 - Emboço de parede interna com argamassa traço 1:2:8 (cimento, cal e areia), espessura 2cm (M2)</t>
  </si>
  <si>
    <t>9.1.3. 87543 - Reboco de parede com argamassa traço 1:3 (cal e areia fina), espessura 0,5cm (M2)</t>
  </si>
  <si>
    <t>87407</t>
  </si>
  <si>
    <t>ARGAMASSA INDUSTRIALIZADA PARA REVESTIMENTOS, MISTURA E PROJEÇÃO DE 1,5 M³/H DE ARGAMASSA. AF_08/2019</t>
  </si>
  <si>
    <t>9.1.4. 87273 - Revestimento cerâmico de paredes PEI IV - cerâmica 30x40cm - inclusive rejunte - aplicadas à altura inteira das paredes (M2)</t>
  </si>
  <si>
    <t>00001381</t>
  </si>
  <si>
    <t>ARGAMASSA COLANTE AC I PARA CERAMICAS</t>
  </si>
  <si>
    <t>00034357</t>
  </si>
  <si>
    <t>REJUNTE CIMENTICIO, QUALQUER COR</t>
  </si>
  <si>
    <t>00000536</t>
  </si>
  <si>
    <t>REVESTIMENTO EM CERAMICA ESMALTADA EXTRA, PEI MENOR OU IGUAL A 3, FORMATO MENOR OU IGUAL A 2025 CM2</t>
  </si>
  <si>
    <t>88256</t>
  </si>
  <si>
    <t>AZULEJISTA OU LADRILHISTA COM ENCARGOS COMPLEMENTARES</t>
  </si>
  <si>
    <t>9.2.1. 87878 - Chapisco em parede externa com argamassa traço 1:3 (cimento e areia) (M2)</t>
  </si>
  <si>
    <t>9.2.2. 87792 - Massa única ou emboço para fachada com argamassa traço 1:2:8 (cimento, cal e areia), espessura 2,5cm (M2)</t>
  </si>
  <si>
    <t>00037411</t>
  </si>
  <si>
    <t>TELA DE ACO SOLDADA GALVANIZADA/ZINCADA PARA ALVENARIA, FIO D = *1,24 MM, MALHA 25 X 25 MM</t>
  </si>
  <si>
    <t>9.3.1. 96116 - Forro de PVC, inclusive estrutura de fixação (M2)</t>
  </si>
  <si>
    <t>00043131</t>
  </si>
  <si>
    <t>ARAME GALVANIZADO 6 BWG, D = 5,16 MM (0,157 KG/M), OU 8 BWG, D = 4,19 MM (0,101 KG/M), OU 10 BWG, D = 3,40 MM (0,0713 KG/M)</t>
  </si>
  <si>
    <t>00036238</t>
  </si>
  <si>
    <t>FORRO DE PVC, FRISADO, BRANCO, REGUA DE 20 CM, ESPESSURA DE 8 MM A 10 MM E COMPRIMENTO 6 M (SEM COLOCACAO)</t>
  </si>
  <si>
    <t>00039443</t>
  </si>
  <si>
    <t>PARAFUSO DRY WALL, EM ACO ZINCADO, CABECA LENTILHA E PONTA BROCA (LB), LARGURA 4,2 MM, COMPRIMENTO 13 MM</t>
  </si>
  <si>
    <t>00040547</t>
  </si>
  <si>
    <t>PARAFUSO ZINCADO, AUTOBROCANTE, FLANGEADO, 4,2 MM X 19 MM</t>
  </si>
  <si>
    <t>00040552</t>
  </si>
  <si>
    <t>PARAFUSO, AUTO ATARRACHANTE, CABECA CHATA, FENDA SIMPLES, 1/4? (6,35 MM) X 25 MM</t>
  </si>
  <si>
    <t>00039430</t>
  </si>
  <si>
    <t>PENDURAL OU PRESILHA REGULADORA, EM ACO GALVANIZADO, COM CORPO, MOLA E REBITE, PARA PERFIL TIPO CANALETA DE ESTRUTURA EM FORROS DRYWALL</t>
  </si>
  <si>
    <t>00039427</t>
  </si>
  <si>
    <t>PERFIL CANALETA, FORMATO C, EM ACO ZINCADO, PARA ESTRUTURA FORRO DRYWALL, E = 0,5 MM, *46 X 18* (L X H), COMPRIMENTO 3 M</t>
  </si>
  <si>
    <t>10.1. 87630 - Contrapiso de concreto não-estrutural, espessura 3cm e preparo mecânico (M2)</t>
  </si>
  <si>
    <t>00007334</t>
  </si>
  <si>
    <t>ADITIVO ADESIVO LIQUIDO PARA ARGAMASSAS DE REVESTIMENTOS CIMENTICIOS</t>
  </si>
  <si>
    <t>87301</t>
  </si>
  <si>
    <t>ARGAMASSA TRAÇO 1:4 (EM VOLUME DE CIMENTO E AREIA MÉDIA ÚMIDA) PARA CONTRAPISO, PREPARO MECÂNICO COM BETONEIRA 400 L. AF_08/2019</t>
  </si>
  <si>
    <t>10.2. 87251 - Piso cerâmico antiderrapante PEI V - 40 cm x 40 cm - incl. rejunte - conforme projeto (M2)</t>
  </si>
  <si>
    <t>00001287</t>
  </si>
  <si>
    <t>PISO EM CERAMICA ESMALTADA EXTRA, PEI MAIOR OU IGUAL A 4, FORMATO MENOR OU IGUAL A 2025 CM2</t>
  </si>
  <si>
    <t>10.3. C2284 - Soleira em granito cinza andorinha, L= 15cm, espessura 2cm (M)</t>
  </si>
  <si>
    <t>I1880</t>
  </si>
  <si>
    <t>SOLEIRA DE GRANITO DE 15CM</t>
  </si>
  <si>
    <t>C0197</t>
  </si>
  <si>
    <t>ARGAMASSA MISTA DE CIMENTO CAL HIDR. E AREIA S/PEN. TRAÇO 1:1:4</t>
  </si>
  <si>
    <t>10.4. 94996 - Rampa de acesso ao pátio coberto em concreto não-estrutural (M2)</t>
  </si>
  <si>
    <t>00003777</t>
  </si>
  <si>
    <t>LONA PLASTICA PESADA PRETA, E = 150 MICRA</t>
  </si>
  <si>
    <t>00004460</t>
  </si>
  <si>
    <t>SARRAFO NAO APARELHADO *2,5 X 10* CM, EM MACARANDUBA, ANGELIM OU EQUIVALENTE DA REGIAO -  BRUTA</t>
  </si>
  <si>
    <t>00007156</t>
  </si>
  <si>
    <t>TELA DE ACO SOLDADA NERVURADA, CA-60, Q-196, (3,11 KG/M2), DIAMETRO DO FIO = 5,0 MM, LARGURA = 2,45 M, ESPACAMENTO DA MALHA = 10 X 10 CM</t>
  </si>
  <si>
    <t>94964</t>
  </si>
  <si>
    <t>CONCRETO FCK = 20MPA, TRAÇO 1:2,7:3 (EM MASSA SECA DE CIMENTO/ AREIA MÉDIA/ BRITA 1) - PREPARO MECÂNICO COM BETONEIRA 400 L. AF_05/2021</t>
  </si>
  <si>
    <t>10.5. C4624 - Piso tátil de alerta em placas pré-moldadas (M2)</t>
  </si>
  <si>
    <t>I0109</t>
  </si>
  <si>
    <t>AREIA MEDIA</t>
  </si>
  <si>
    <t>I0441</t>
  </si>
  <si>
    <t>CAL HIDRATADA</t>
  </si>
  <si>
    <t>I8623</t>
  </si>
  <si>
    <t>PISO TÁTIL ALERTA OU DIRECIONAL EM PMC (CONCRETO) ESP. 3cm</t>
  </si>
  <si>
    <t>10.6. 130626 - Piso de alta resistência e=8mm c/ resina incl. camada regularizadora (M2)</t>
  </si>
  <si>
    <t>M00009</t>
  </si>
  <si>
    <t>Politriz</t>
  </si>
  <si>
    <t>J00005</t>
  </si>
  <si>
    <t>Areia</t>
  </si>
  <si>
    <t>J00003</t>
  </si>
  <si>
    <t>Cimento</t>
  </si>
  <si>
    <t>SC</t>
  </si>
  <si>
    <t>A00013</t>
  </si>
  <si>
    <t>Granitina</t>
  </si>
  <si>
    <t>D00135</t>
  </si>
  <si>
    <t>Junta plástica p/ dilatação (2x0.02x0.003m)</t>
  </si>
  <si>
    <t>280004</t>
  </si>
  <si>
    <t>AJUDANTE DE PEDREIRO COM ENCARGOS COMPLEMENTARES</t>
  </si>
  <si>
    <t>270768</t>
  </si>
  <si>
    <t>Resina p/ piso em korodur</t>
  </si>
  <si>
    <t>11.1. 72815 - APLICACAO DE TINTA A BASE DE EPOXI SOBRE PISO (M2)</t>
  </si>
  <si>
    <t>00007304</t>
  </si>
  <si>
    <t>TINTA EPOXI BASE AGUA PREMIUM, BRANCA</t>
  </si>
  <si>
    <t>11.2. 100742 - Pintura prime epóxi para estrutura metálica, 2 demãos (M2)</t>
  </si>
  <si>
    <t>00005318</t>
  </si>
  <si>
    <t>DILUENTE AGUARRAS</t>
  </si>
  <si>
    <t>00007311</t>
  </si>
  <si>
    <t>TINTA ESMALTE SINTETICO PREMIUM ACETINADO</t>
  </si>
  <si>
    <t>88310</t>
  </si>
  <si>
    <t>PINTOR COM ENCARGOS COMPLEMENTARES</t>
  </si>
  <si>
    <t>11.3. 100742 - Pintura esmalte para estrutura metálica, 2 demãos (M2)</t>
  </si>
  <si>
    <t>11.4. 100722 - Pintura esmalte para telhamento metálico com fundo anticorrosivo, 2 demãos (M2)</t>
  </si>
  <si>
    <t>00007307</t>
  </si>
  <si>
    <t>FUNDO ANTICORROSIVO PARA METAIS FERROSOS (ZARCAO)</t>
  </si>
  <si>
    <t>11.5. 41595 - PINTURA ACRILICA DE FAIXAS DE DEMARCACAO EM QUADRA POLIESPORTIVA, 5 CM DE LARGURA (M)</t>
  </si>
  <si>
    <t>00012815</t>
  </si>
  <si>
    <t>FITA CREPE ROLO DE 25 MM X 50 M</t>
  </si>
  <si>
    <t>00007348</t>
  </si>
  <si>
    <t>TINTA ACRILICA PREMIUM PARA PISO</t>
  </si>
  <si>
    <t>11.6. 88495 - Emassamento com lixamento de parede para pintura PVA (M2)</t>
  </si>
  <si>
    <t>00003767</t>
  </si>
  <si>
    <t>LIXA EM FOLHA PARA PAREDE OU MADEIRA, NUMERO 120, COR VERMELHA</t>
  </si>
  <si>
    <t>00043626</t>
  </si>
  <si>
    <t>MASSA CORRIDA PARA SUPERFICIES DE AMBIENTES INTERNOS</t>
  </si>
  <si>
    <t>11.7. 88487 - APLICAÇÃO MANUAL DE PINTURA COM TINTA LÁTEX PVA EM PAREDES, DUAS DEMÃOS. AF_06/2014 (M2)</t>
  </si>
  <si>
    <t>TINTA LATEX ACRILICA PREMIUM, COR BRANCO FOSCO</t>
  </si>
  <si>
    <t>11.8. 88485 - Fundo selador acrílico para grafiato (M2)</t>
  </si>
  <si>
    <t>00006085</t>
  </si>
  <si>
    <t>SELADOR ACRILICO OPACO PREMIUM INTERIOR/EXTERIOR</t>
  </si>
  <si>
    <t>11.9. 88423 - Pintura texturizada acrílica (grafiato) (M2)</t>
  </si>
  <si>
    <t>00038877</t>
  </si>
  <si>
    <t>MASSA PREMIUM PARA TEXTURA LISA DE BASE ACRILICA, USO INTERNO E EXTERNO</t>
  </si>
  <si>
    <t>12.1.1. 89446 - Tubo PVC soldável Ø 25mm (M)</t>
  </si>
  <si>
    <t>00009868</t>
  </si>
  <si>
    <t>TUBO PVC, SOLDAVEL, DN 25 MM, AGUA FRIA (NBR-5648)</t>
  </si>
  <si>
    <t>88248</t>
  </si>
  <si>
    <t>AUXILIAR DE ENCANADOR OU BOMBEIRO HIDRÁULICO COM ENCARGOS COMPLEMENTARES</t>
  </si>
  <si>
    <t>12.1.2. 89449 - Tubo PVC soldável Ø 50mm (M)</t>
  </si>
  <si>
    <t>00038383</t>
  </si>
  <si>
    <t>LIXA D'AGUA EM FOLHA, GRAO 100</t>
  </si>
  <si>
    <t>00009875</t>
  </si>
  <si>
    <t>TUBO PVC, SOLDAVEL, DN 50 MM, PARA AGUA FRIA (NBR-5648)</t>
  </si>
  <si>
    <t>12.1.3. 89504 - Curva PVC 45º soldável Ø 50mm (UN)</t>
  </si>
  <si>
    <t>00000122</t>
  </si>
  <si>
    <t>ADESIVO PLASTICO PARA PVC, FRASCO COM *850* GR</t>
  </si>
  <si>
    <t>00001930</t>
  </si>
  <si>
    <t>CURVA DE PVC 45 GRAUS, SOLDAVEL, 50 MM, PARA AGUA FRIA PREDIAL (NBR 5648)</t>
  </si>
  <si>
    <t>00020083</t>
  </si>
  <si>
    <t>SOLUCAO PREPARADORA / LIMPADORA PARA PVC, FRASCO COM 1000 CM3</t>
  </si>
  <si>
    <t>12.1.4. 89489 - Curva PVC 90º soldável Ø 25mm (UN)</t>
  </si>
  <si>
    <t>00001956</t>
  </si>
  <si>
    <t>CURVA DE PVC 90 GRAUS, SOLDAVEL, 25 MM, PARA AGUA FRIA PREDIAL (NBR 5648)</t>
  </si>
  <si>
    <t>12.1.5. 89503 - Curva PVC 90º soldável Ø 50mm (UN)</t>
  </si>
  <si>
    <t>00001959</t>
  </si>
  <si>
    <t>CURVA DE PVC 90 GRAUS, SOLDAVEL, 50 MM, PARA AGUA FRIA PREDIAL (NBR 5648)</t>
  </si>
  <si>
    <t>12.1.6. 90373 - Joelho PVC de redução 90º soldável com bucha de latão 25mm x 1/2" (UN)</t>
  </si>
  <si>
    <t>00020147</t>
  </si>
  <si>
    <t>JOELHO PVC, SOLDAVEL, COM BUCHA DE LATAO, 90 GRAUS, 25 MM X 1/2", PARA AGUA FRIA PREDIAL</t>
  </si>
  <si>
    <t>12.1.7. 89617 - Tê PVC soldável 25mm (UN)</t>
  </si>
  <si>
    <t>00007139</t>
  </si>
  <si>
    <t>TE SOLDAVEL, PVC, 90 GRAUS, 25 MM, PARA AGUA FRIA PREDIAL (NBR 5648)</t>
  </si>
  <si>
    <t>12.1.8. 89625 - Tê PVC soldável 50mm (UN)</t>
  </si>
  <si>
    <t>00007142</t>
  </si>
  <si>
    <t>TE SOLDAVEL, PVC, 90 GRAUS,50 MM, PARA AGUA FRIA PREDIAL (NBR 5648)</t>
  </si>
  <si>
    <t>12.1.9. 89627 - Tê PVC de redução soldável 50mm x 25mm (UN)</t>
  </si>
  <si>
    <t>00007129</t>
  </si>
  <si>
    <t>TE DE REDUCAO, PVC, SOLDAVEL, 90 GRAUS, 50 MM X 25 MM, PARA AGUA FRIA PREDIAL</t>
  </si>
  <si>
    <t>12.1.10. 89534 - LUVA SOLDÁVEL E COM ROSCA, PVC, SOLDÁVEL, DN 25MM X 3/4?, INSTALADO EM PRUMADA DE ÁGUA - FORNECIMENTO E INSTALAÇÃO. AF_12/2014 (UN)</t>
  </si>
  <si>
    <t>00003906</t>
  </si>
  <si>
    <t>LUVA SOLDAVEL COM ROSCA, PVC, 25 MM X 3/4", PARA AGUA FRIA PREDIAL</t>
  </si>
  <si>
    <t>12.1.11. 90375 - BUCHA DE REDUÇÃO, PVC, SOLDÁVEL, DN 40MM X 32MM, INSTALADO EM RAMAL OU SUB-RAMAL DE ÁGUA - FORNECIMENTO E INSTALAÇÃO. AF_03/2015 (UN)</t>
  </si>
  <si>
    <t>00000812</t>
  </si>
  <si>
    <t>BUCHA DE REDUCAO DE PVC, SOLDAVEL, CURTA, COM 40 X 32 MM, PARA AGUA FRIA PREDIAL</t>
  </si>
  <si>
    <t>12.2.1. 94495 - Registro de gaveta bruto Ø 1" (UN)</t>
  </si>
  <si>
    <t>00003148</t>
  </si>
  <si>
    <t>FITA VEDA ROSCA EM ROLOS DE 18 MM X 50 M (L X C)</t>
  </si>
  <si>
    <t>00006019</t>
  </si>
  <si>
    <t>REGISTRO GAVETA BRUTO EM LATAO FORJADO, BITOLA 1 " (REF 1509)</t>
  </si>
  <si>
    <t>12.2.2. 94498 - Registro de gaveta bruto Ø 2" (UN)</t>
  </si>
  <si>
    <t>00006028</t>
  </si>
  <si>
    <t>REGISTRO GAVETA BRUTO EM LATAO FORJADO, BITOLA 2 " (REF 1509)</t>
  </si>
  <si>
    <t>12.2.3. 89985 - Registro de pressão com canopla Ø ¾" (UN)</t>
  </si>
  <si>
    <t>00006024</t>
  </si>
  <si>
    <t>REGISTRO PRESSAO COM ACABAMENTO E CANOPLA CROMADA, SIMPLES, BITOLA 3/4 " (REF 1416)</t>
  </si>
  <si>
    <t>12.2.4. 89538 - ADAPTADOR CURTO COM BOLSA E ROSCA PARA REGISTRO, PVC, SOLDÁVEL, DN 25MM X 3/4?, INSTALADO EM PRUMADA DE ÁGUA - FORNECIMENTO E INSTALAÇÃO. AF_12/2014 (UN)</t>
  </si>
  <si>
    <t>00000065</t>
  </si>
  <si>
    <t>ADAPTADOR PVC SOLDAVEL CURTO COM BOLSA E ROSCA, 25 MM X 3/4", PARA AGUA FRIA</t>
  </si>
  <si>
    <t>12.2.5. 89553 - Adaptador PVC soldável curto Ø32mm x 1" com bolsa-rosca para registro (UN)</t>
  </si>
  <si>
    <t>00000108</t>
  </si>
  <si>
    <t>ADAPTADOR PVC SOLDAVEL CURTO COM BOLSA E ROSCA, 32 MM X 1", PARA AGUA FRIA</t>
  </si>
  <si>
    <t>12.2.6. 89610 - Adaptador PVC soldável curto Ø60mm x 2" com bolsa-rosca para registro (UN)</t>
  </si>
  <si>
    <t>00000113</t>
  </si>
  <si>
    <t>ADAPTADOR PVC SOLDAVEL CURTO COM BOLSA E ROSCA, 60 MM X 2", PARA AGUA FRIA</t>
  </si>
  <si>
    <t>12.2.7. 94788 - Adaptador PVC soldável longo Ø60mm x 2" com flange para caixa dágua (UN)</t>
  </si>
  <si>
    <t>00000081</t>
  </si>
  <si>
    <t>ADAPTADOR PVC SOLDAVEL, LONGO, COM FLANGE LIVRE,  60 MM X 2", PARA CAIXA D' AGUA</t>
  </si>
  <si>
    <t>00020080</t>
  </si>
  <si>
    <t>ADESIVO PLASTICO PARA PVC, FRASCO COM 175 GR</t>
  </si>
  <si>
    <t>12.2.8. 86884 - Engate flexível plástico ½" x 30cm (UN)</t>
  </si>
  <si>
    <t>00006141</t>
  </si>
  <si>
    <t>ENGATE/RABICHO FLEXIVEL PLASTICO (PVC OU ABS) BRANCO 1/2 " X 30 CM</t>
  </si>
  <si>
    <t>00003146</t>
  </si>
  <si>
    <t>FITA VEDA ROSCA EM ROLOS DE 18 MM X 10 M (L X C)</t>
  </si>
  <si>
    <t>12.2.9. 181504 - Reservatório em polietileno de 3.000 L (UN)</t>
  </si>
  <si>
    <t>H00055</t>
  </si>
  <si>
    <t>Fita de vedacao</t>
  </si>
  <si>
    <t>H00184</t>
  </si>
  <si>
    <t>Flange de aco galvanizado - 20mm</t>
  </si>
  <si>
    <t>H00185</t>
  </si>
  <si>
    <t>Flange de aco galvanizado - 25mm</t>
  </si>
  <si>
    <t>H00186</t>
  </si>
  <si>
    <t>Flange de aco galvanizado - 50mm</t>
  </si>
  <si>
    <t>H00421</t>
  </si>
  <si>
    <t>D00224</t>
  </si>
  <si>
    <t>Viga de peroba 6x16cm</t>
  </si>
  <si>
    <t>280008</t>
  </si>
  <si>
    <t>280016</t>
  </si>
  <si>
    <t>13.1. 89711 - Tubo de PVC Série Normal Ø 40mm (M)</t>
  </si>
  <si>
    <t>00009835</t>
  </si>
  <si>
    <t>TUBO PVC  SERIE NORMAL, DN 40 MM, PARA ESGOTO  PREDIAL (NBR 5688)</t>
  </si>
  <si>
    <t>13.2. 89712 - Tubo de PVC Série Normal Ø 50mm (M)</t>
  </si>
  <si>
    <t>00009838</t>
  </si>
  <si>
    <t>TUBO PVC SERIE NORMAL, DN 50 MM, PARA ESGOTO PREDIAL (NBR 5688)</t>
  </si>
  <si>
    <t>13.3. 89714m - TUBO PVC, SERIE NORMAL, ESGOTO PREDIAL, DN 100 MM, FORNECIDO E INSTALADO EM RAMAL DE DESCARGA OU RAMAL DE ESGOTO SANITÁRIO. AF_12/2014 (M)</t>
  </si>
  <si>
    <t>00009836</t>
  </si>
  <si>
    <t>TUBO PVC  SERIE NORMAL, DN 100 MM, PARA ESGOTO  PREDIAL (NBR 5688)</t>
  </si>
  <si>
    <t>13.4. 89728 - Curva curta PVC 90º Ø 40mm (UN)</t>
  </si>
  <si>
    <t>00001933</t>
  </si>
  <si>
    <t>CURVA PVC CURTA 90 GRAUS, DN 40 MM, PARA ESGOTO PREDIAL</t>
  </si>
  <si>
    <t>13.5. 89811 - Curva curta PVC 90º Ø 100mm (UN)</t>
  </si>
  <si>
    <t>00000301</t>
  </si>
  <si>
    <t>ANEL BORRACHA PARA TUBO ESGOTO PREDIAL, DN 100 MM (NBR 5688)</t>
  </si>
  <si>
    <t>00001966</t>
  </si>
  <si>
    <t>CURVA PVC CURTA 90 GRAUS, 100 MM, PARA ESGOTO PREDIAL</t>
  </si>
  <si>
    <t>00020078</t>
  </si>
  <si>
    <t>PASTA LUBRIFICANTE PARA TUBOS E CONEXOES COM JUNTA ELASTICA, EMBALAGEM DE *400* GR (USO EM PVC, ACO, POLIETILENO E OUTROS)</t>
  </si>
  <si>
    <t>13.6. 89726 - Joelho PVC 45º Ø 40mm (UN)</t>
  </si>
  <si>
    <t>00003516</t>
  </si>
  <si>
    <t>JOELHO PVC, SOLDAVEL, BB, 45 GRAUS, DN 40 MM, PARA ESGOTO PREDIAL</t>
  </si>
  <si>
    <t>13.7. 89724 - Joelho PVC 90º com anel 40mm x 1½" (UN)</t>
  </si>
  <si>
    <t>00003517</t>
  </si>
  <si>
    <t>JOELHO PVC, SOLDAVEL, BB, 90 GRAUS, DN 40 MM, PARA ESGOTO PREDIAL</t>
  </si>
  <si>
    <t>13.8. 89783 - Junção PVC simples 40mm, soldável (UN)</t>
  </si>
  <si>
    <t>00003666</t>
  </si>
  <si>
    <t>JUNCAO SIMPLES, PVC, 45 GRAUS, DN 40 X 40 MM, SERIE NORMAL PARA ESGOTO PREDIAL</t>
  </si>
  <si>
    <t>13.9. 89709 - Ralo Sifonado PVC soldável, 100mm x 40mm (UN)</t>
  </si>
  <si>
    <t>00011741</t>
  </si>
  <si>
    <t>RALO SIFONADO CILINDRICO, PVC, 100 X 40 MM,  COM GRELHA REDONDA BRANCA</t>
  </si>
  <si>
    <t>13.10. 89708 - Caixa Sifonada 150x150x50mm (UN)</t>
  </si>
  <si>
    <t>00011714</t>
  </si>
  <si>
    <t>CAIXA SIFONADA, PVC, 150 X *185* X 75 MM, COM GRELHA QUADRADA, BRANCA</t>
  </si>
  <si>
    <t>13.11. C0609 - Caixa de inspeção 60x60cm (UN)</t>
  </si>
  <si>
    <t>I0169</t>
  </si>
  <si>
    <t>AÇO CA-60</t>
  </si>
  <si>
    <t>I0103</t>
  </si>
  <si>
    <t>ARAME RECOZIDO N.18 BWG</t>
  </si>
  <si>
    <t>I0529</t>
  </si>
  <si>
    <t>CHAPA COMPENSADO RESINADO 12MM (1.10 X 2.20M)</t>
  </si>
  <si>
    <t>I1916</t>
  </si>
  <si>
    <t>TABUA DE 1" DE 3A. - L = 30cm</t>
  </si>
  <si>
    <t>I2082</t>
  </si>
  <si>
    <t>TIJOLO MACIÇO COMUM</t>
  </si>
  <si>
    <t>14.1.1. 89848 - Tubo de PVC Ø100mm (M)</t>
  </si>
  <si>
    <t>14.1.2. 89744 - Joelho 90 - 100mm (UN)</t>
  </si>
  <si>
    <t>00003520</t>
  </si>
  <si>
    <t>JOELHO PVC, SOLDAVEL, PB, 90 GRAUS, DN 100 MM, PARA ESGOTO PREDIAL</t>
  </si>
  <si>
    <t>14.2.1. C0609 - Caixa de areia sem grelha 60x60cm (UN)</t>
  </si>
  <si>
    <t>15.1. 95470 - Bacia sanitária convencional, Deca ou equivalente com acessórios (UN)</t>
  </si>
  <si>
    <t>00006142</t>
  </si>
  <si>
    <t>CONJUNTO DE LIGACAO PARA BACIA SANITARIA AJUSTAVEL, EM PLASTICO BRANCO, COM TUBO, CANOPLA E ESPUDE</t>
  </si>
  <si>
    <t>95469</t>
  </si>
  <si>
    <t>VASO SANITARIO SIFONADO CONVENCIONAL COM  LOUÇA BRANCA - FORNECIMENTO E INSTALAÇÃO. AF_01/2020</t>
  </si>
  <si>
    <t>15.2. 99635 - Válvula de descarga com duplo acionamento (UN)</t>
  </si>
  <si>
    <t>00010228</t>
  </si>
  <si>
    <t>VALVULA DE DESCARGA METALICA, BASE 1 1/2 " E ACABAMENTO METALICO CROMADO</t>
  </si>
  <si>
    <t>15.3. 86901 - Cuba de embutir oval em louça branca (UN)</t>
  </si>
  <si>
    <t>00020269</t>
  </si>
  <si>
    <t>LAVATORIO / CUBA DE EMBUTIR, OVAL, DE LOUCA BRANCA, SEM LADRAO, DIMENSOES *50 X 35* CM (L X C)</t>
  </si>
  <si>
    <t>00004823</t>
  </si>
  <si>
    <t>MASSA PLASTICA PARA MARMORE/GRANITO</t>
  </si>
  <si>
    <t>88274</t>
  </si>
  <si>
    <t>MARMORISTA/GRANITEIRO COM ENCARGOS COMPLEMENTARES</t>
  </si>
  <si>
    <t>15.4. 86904 - Lavatório pequeno cor branco gelo, com coluna suspensa, Deca ou equivalente (UN)</t>
  </si>
  <si>
    <t>00010425</t>
  </si>
  <si>
    <t>LAVATORIO DE LOUCA BRANCA, SUSPENSO (SEM COLUNA), DIMENSOES *40 X 30* CM</t>
  </si>
  <si>
    <t>00037329</t>
  </si>
  <si>
    <t>REJUNTE EPOXI, QUALQUER COR</t>
  </si>
  <si>
    <t>15.5. C1151 - Ducha Higiênica com registro e derivação, Deca ou equivalente (UN)</t>
  </si>
  <si>
    <t>I0797</t>
  </si>
  <si>
    <t>CHUVEIRO-DUCHA CROMADO 1/2''</t>
  </si>
  <si>
    <t>I1180</t>
  </si>
  <si>
    <t>FITA DE VEDAÇÃO</t>
  </si>
  <si>
    <t>15.6. 86906 - Torneira para lavatório de mesa bica baixa, Deca ou equivalente (UN)</t>
  </si>
  <si>
    <t>00013415</t>
  </si>
  <si>
    <t>TORNEIRA DE MESA/BANCADA, PARA LAVATORIO, FIXA, METALICA CROMADA, PADRAO POPULAR, 1/2 " OU 3/4 " (REF 1193)</t>
  </si>
  <si>
    <t>15.7. 86914 - Torneira de parede de uso geral com bico para mangueira (UN)</t>
  </si>
  <si>
    <t>00013417</t>
  </si>
  <si>
    <t>TORNEIRA METALICA CROMADA CANO CURTO, SEM BICO, SEM AREJADOR, DE PAREDE, PARA TANQUE E USO GERAL, 1/2 " OU 3/4 " (REF 1143)</t>
  </si>
  <si>
    <t>15.8. 100860 - Chuveiro Maxi Ducha com desviador para duchas elétricas, Lorenzetti ou equivalente (UN)</t>
  </si>
  <si>
    <t>00001368</t>
  </si>
  <si>
    <t>CHUVEIRO COMUM EM PLASTICO BRANCO, COM CANO, 3 TEMPERATURAS, 5500 W (110/220 V)</t>
  </si>
  <si>
    <t>15.9. 95544 - Papeleira Metálica, DECA ou equivalente (UN)</t>
  </si>
  <si>
    <t>00011703</t>
  </si>
  <si>
    <t>PAPELEIRA DE PAREDE EM METAL CROMADO SEM TAMPA</t>
  </si>
  <si>
    <t>15.10. 95547 - Dispenser Toalha, Melhoramentos ou equivalente (UN)</t>
  </si>
  <si>
    <t>00011758</t>
  </si>
  <si>
    <t>SABONETEIRA PLASTICA TIPO DISPENSER PARA SABONETE LIQUIDO COM RESERVATORIO 800 A 1500 ML</t>
  </si>
  <si>
    <t>15.11. C4670 - Dispenser papel higiênico tipo rolão (UN)</t>
  </si>
  <si>
    <t>I8670</t>
  </si>
  <si>
    <t>PORTA PAPEL METÁLICO</t>
  </si>
  <si>
    <t>15.12. 95547 - Dispenser Saboneteira, Melhoramentos ou equivalente (UN)</t>
  </si>
  <si>
    <t>15.13. 100875 - Cadeira articulada para banho (UN)</t>
  </si>
  <si>
    <t>00036215</t>
  </si>
  <si>
    <t>BANCO ARTICULADO PARA BANHO, EM ACO INOX POLIDO, 70* CM X 45* CM</t>
  </si>
  <si>
    <t>15.14. 100868 - Barra de apoio 80 cm, aço inox polido, Deca ou equivalente (UN)</t>
  </si>
  <si>
    <t>00036081</t>
  </si>
  <si>
    <t>BARRA DE APOIO RETA, EM ACO INOX POLIDO, COMPRIMENTO 80CM, DIAMETRO MINIMO 3 CM</t>
  </si>
  <si>
    <t>15.15. 100867 - Barra de apoio 70 cm, aço inox polido, Deca ou equivalente (UN)</t>
  </si>
  <si>
    <t>00036205</t>
  </si>
  <si>
    <t>BARRA DE APOIO RETA, EM ACO INOX POLIDO, COMPRIMENTO 70CM, DIAMETRO MINIMO 3 CM</t>
  </si>
  <si>
    <t>16.1. 101909 - Extintor PQS - 6KG (UN)</t>
  </si>
  <si>
    <t>00004350</t>
  </si>
  <si>
    <t>BUCHA DE NYLON, DIAMETRO DO FURO 8 MM, COMPRIMENTO 40 MM, COM PARAFUSO DE ROSCA SOBERBA, CABECA CHATA, FENDA SIMPLES, 4,8 X 50 MM</t>
  </si>
  <si>
    <t>00010892</t>
  </si>
  <si>
    <t>EXTINTOR DE INCENDIO PORTATIL COM CARGA DE PO QUIMICO SECO (PQS) DE 6 KG, CLASSE BC</t>
  </si>
  <si>
    <t>16.2. 97599 - Luminária de emergência de blocos autônomos de LED, com autonomia de 2h (UN)</t>
  </si>
  <si>
    <t>00038774</t>
  </si>
  <si>
    <t>LUMINARIA DE EMERGENCIA 30 LEDS, POTENCIA 2 W, BATERIA DE LITIO, AUTONOMIA DE 6 HORAS</t>
  </si>
  <si>
    <t>88247</t>
  </si>
  <si>
    <t>AUXILIAR DE ELETRICISTA COM ENCARGOS COMPLEMENTARES</t>
  </si>
  <si>
    <t>88264</t>
  </si>
  <si>
    <t>ELETRICISTA COM ENCARGOS COMPLEMENTARES</t>
  </si>
  <si>
    <t>16.3. 72947 - SINALIZACAO HORIZONTAL COM TINTA RETRORREFLETIVA A BASE DE RESINA ACRILICA COM MICROESFERAS DE VIDRO (M2)</t>
  </si>
  <si>
    <t>INS-517226</t>
  </si>
  <si>
    <t>MICROESFERAS DE VIDRO PARA SINALIZACAO HORIZONTAL VIARIA, TIPO I-B (PREMIX) - NBR 16184</t>
  </si>
  <si>
    <t>00007343</t>
  </si>
  <si>
    <t>TINTA ACRILICA A BASE DE SOLVENTE, PARA SINALIZACAO HORIZONTAL VIARIA (NBR 11862)</t>
  </si>
  <si>
    <t>95133</t>
  </si>
  <si>
    <t>MÁQUINA DEMARCADORA DE FAIXA DE TRÁFEGO À FRIO, AUTOPROPELIDA, POTÊNCIA 38 HP - CHP DIURNO. AF_07/2016</t>
  </si>
  <si>
    <t>16.4. 241468 - Placa de sinalização fotoluminoscente (UN)</t>
  </si>
  <si>
    <t>D00467</t>
  </si>
  <si>
    <t>17.1.1. 101883 - Quadro de distribuição de energia para 18 disjuntores (UN)</t>
  </si>
  <si>
    <t>00013395</t>
  </si>
  <si>
    <t>QUADRO DE DISTRIBUICAO COM BARRAMENTO TRIFASICO, DE EMBUTIR, EM CHAPA DE ACO GALVANIZADO, PARA 18 DISJUNTORES DIN, 100 A, INCLUINDO BARRAMENTO</t>
  </si>
  <si>
    <t>87367</t>
  </si>
  <si>
    <t>ARGAMASSA TRAÇO 1:1:6 (EM VOLUME DE CIMENTO, CAL E AREIA MÉDIA ÚMIDA) PARA EMBOÇO/MASSA ÚNICA/ASSENTAMENTO DE ALVENARIA DE VEDAÇÃO, PREPARO MANUAL. AF_08/2019</t>
  </si>
  <si>
    <t>17.1.2. 101938 - Quadro de medição (UN)</t>
  </si>
  <si>
    <t>00039808</t>
  </si>
  <si>
    <t>CAIXA PARA MEDIDOR MONOFASICO, EM POLICARBONATO / TERMOPLASTICO, PARA ALOJAR 1 DISJUNTOR (PADRAO DA CONCESSIONARIA LOCAL)</t>
  </si>
  <si>
    <t>17.1.3. 93653 - Disjuntor monopolar termomagnético 10A (UN)</t>
  </si>
  <si>
    <t>00034653</t>
  </si>
  <si>
    <t>DISJUNTOR TIPO DIN/IEC, MONOPOLAR DE 6  ATE  32A</t>
  </si>
  <si>
    <t>00001570</t>
  </si>
  <si>
    <t>TERMINAL A COMPRESSAO EM COBRE ESTANHADO PARA CABO 2,5 MM2, 1 FURO E 1 COMPRESSAO, PARA PARAFUSO DE FIXACAO M5</t>
  </si>
  <si>
    <t>17.1.4. 93653 - Disjuntor monopolar termomagnético 16A (UN)</t>
  </si>
  <si>
    <t>17.1.5. 93655 - Disjuntor monopolar termomagnético 40A (UN)</t>
  </si>
  <si>
    <t>00001571</t>
  </si>
  <si>
    <t>TERMINAL A COMPRESSAO EM COBRE ESTANHADO PARA CABO 4 MM2, 1 FURO E 1 COMPRESSAO, PARA PARAFUSO DE FIXACAO M5</t>
  </si>
  <si>
    <t>17.1.6. 93672 - Disjuntor tripolar termomagnético 60A (UN)</t>
  </si>
  <si>
    <t>00034709</t>
  </si>
  <si>
    <t>DISJUNTOR TIPO DIN/IEC, TRIPOLAR DE 10 ATE 50A</t>
  </si>
  <si>
    <t>00001574</t>
  </si>
  <si>
    <t>TERMINAL A COMPRESSAO EM COBRE ESTANHADO PARA CABO 10 MM2, 1 FURO E 1 COMPRESSAO, PARA PARAFUSO DE FIXACAO M6</t>
  </si>
  <si>
    <t>17.1.7. C4530 - Dispositivo diferencial residual 25A (UN)</t>
  </si>
  <si>
    <t>I8365</t>
  </si>
  <si>
    <t>DISJUNTOR DIFERENCIAL DR-16A - 40A, 30mA</t>
  </si>
  <si>
    <t>17.1.8. C4562 - Dispositivo de proteção contra surtos de tensão 40kA/350V (UN)</t>
  </si>
  <si>
    <t>I8442</t>
  </si>
  <si>
    <t>DISPOSITIVO DE PROTEÇÃO CONTRA SURTOS DE TENSÃO - DPS's - 40 KA/440V - FORNECIMENTO E INSTALAÇÃO</t>
  </si>
  <si>
    <t>17.2.1. 91854 - Eletroduto PVC flexível corrugado reforçado Ø 25mm (M)</t>
  </si>
  <si>
    <t>00002688</t>
  </si>
  <si>
    <t>ELETRODUTO PVC FLEXIVEL CORRUGADO, COR AMARELA, DE 25 MM</t>
  </si>
  <si>
    <t>17.2.2. 91856 - Eletroduto PVC flexível corrugado reforçado Ø 32mm (M)</t>
  </si>
  <si>
    <t>00002690</t>
  </si>
  <si>
    <t>ELETRODUTO PVC FLEXIVEL CORRUGADO, COR AMARELA, DE 32 MM</t>
  </si>
  <si>
    <t>17.2.3. 91866 - Eletroduto PVC rígido roscável Ø20mm (1/2") (M)</t>
  </si>
  <si>
    <t>00002673</t>
  </si>
  <si>
    <t>ELETRODUTO DE PVC RIGIDO ROSCAVEL DE 1/2 ", SEM LUVA</t>
  </si>
  <si>
    <t>17.2.4. 91867 - Eletroduto PVC rígido roscável Ø25mm (3/4") (M)</t>
  </si>
  <si>
    <t>00002674</t>
  </si>
  <si>
    <t>ELETRODUTO DE PVC RIGIDO ROSCAVEL DE 3/4 ", SEM LUVA</t>
  </si>
  <si>
    <t>17.2.5. 91868 - Eletroduto PVC rígido roscável Ø32mm (1") (M)</t>
  </si>
  <si>
    <t>00002685</t>
  </si>
  <si>
    <t>ELETRODUTO DE PVC RIGIDO ROSCAVEL DE 1 ", SEM LUVA</t>
  </si>
  <si>
    <t>17.2.6. 93008 - Eletroduto PVC rígido roscável Ø50mm (1.1/2") (M)</t>
  </si>
  <si>
    <t>00002680</t>
  </si>
  <si>
    <t>ELETRODUTO DE PVC RIGIDO ROSCAVEL DE 1 1/2 ", SEM LUVA</t>
  </si>
  <si>
    <t>17.2.7. 93009 - Eletroduto PVC rígido roscável Ø60mm (2") (M)</t>
  </si>
  <si>
    <t>00002681</t>
  </si>
  <si>
    <t>ELETRODUTO DE PVC RIGIDO ROSCAVEL DE 2 ", SEM LUVA</t>
  </si>
  <si>
    <t>17.2.8. 95811 - Condulete em PVC tipo LB de ¾", inclusive acessórios (UN)</t>
  </si>
  <si>
    <t>00012016</t>
  </si>
  <si>
    <t>CONDULETE EM PVC, TIPO "LB", SEM TAMPA, DE 1/2" OU 3/4"</t>
  </si>
  <si>
    <t>17.2.9. 95814 - Condulete em PVC tipo TB de ¾", inclusive acessórios (UN)</t>
  </si>
  <si>
    <t>00012025</t>
  </si>
  <si>
    <t>CONDULETE EM PVC, TIPO "TB", SEM TAMPA, DE 1/2" OU 3/4"</t>
  </si>
  <si>
    <t>17.2.10. 95817 - Condulete em PVC tipo XA de ¾", inclusive acessórios (UN)</t>
  </si>
  <si>
    <t>00011950</t>
  </si>
  <si>
    <t>BUCHA DE NYLON SEM ABA S6, COM PARAFUSO DE 4,20 X 40 MM EM ACO ZINCADO COM ROSCA SOBERBA, CABECA CHATA E FENDA PHILLIPS</t>
  </si>
  <si>
    <t>00039344</t>
  </si>
  <si>
    <t>CONDULETE EM PVC, TIPO "X", SEM TAMPA, DE 3/4"</t>
  </si>
  <si>
    <t>17.2.11. C0466 - Abraçadeira metálica tipo D de ¾" (UN)</t>
  </si>
  <si>
    <t>I0273</t>
  </si>
  <si>
    <t>BRAÇADEIRA TIPO "D" , METALICA DE 1"</t>
  </si>
  <si>
    <t>17.2.12. C0466 - Abraçadeira metálica tipo D de 1" (UN)</t>
  </si>
  <si>
    <t>17.2.13. 93018 - Curva 135º PVC rosca 1 1/2" (UN)</t>
  </si>
  <si>
    <t>00001875</t>
  </si>
  <si>
    <t>CURVA 90 GRAUS, LONGA, DE PVC RIGIDO ROSCAVEL, DE 1 1/2", PARA ELETRODUTO</t>
  </si>
  <si>
    <t>17.2.14. 91887 - Curva 90º PVC curta rosca 1/2" (UN)</t>
  </si>
  <si>
    <t>00001870</t>
  </si>
  <si>
    <t>CURVA 90 GRAUS, LONGA, DE PVC RIGIDO ROSCAVEL, DE 1/2", PARA ELETRODUTO</t>
  </si>
  <si>
    <t>17.2.15. 91887 - Curva 90º PVC longa rosca 1/2" (UN)</t>
  </si>
  <si>
    <t>17.2.16. 93018 - Curva 90º PVC rosca 1 1/2" (UN)</t>
  </si>
  <si>
    <t>17.2.17. 91874 - Luva PVC rosca 1/2" (UN)</t>
  </si>
  <si>
    <t>00001901</t>
  </si>
  <si>
    <t>LUVA EM PVC RIGIDO ROSCAVEL, DE 1/2", PARA ELETRODUTO</t>
  </si>
  <si>
    <t>17.2.18. 91875 - Luva PVC rosca 3/4" (UN)</t>
  </si>
  <si>
    <t>00001891</t>
  </si>
  <si>
    <t>LUVA EM PVC RIGIDO ROSCAVEL, DE 3/4", PARA ELETRODUTO</t>
  </si>
  <si>
    <t>17.2.19. 91876 - Luva PVC rosca 1" (UN)</t>
  </si>
  <si>
    <t>00001892</t>
  </si>
  <si>
    <t>LUVA EM PVC RIGIDO ROSCAVEL, DE 1", PARA ELETRODUTO</t>
  </si>
  <si>
    <t>17.2.20. 93013 - Luva PVC rosca 1 1/2" (UN)</t>
  </si>
  <si>
    <t>00001893</t>
  </si>
  <si>
    <t>LUVA EM PVC RIGIDO ROSCAVEL, DE 1 1/2", PARA ELETRODUTO</t>
  </si>
  <si>
    <t>17.2.21. 91941 - Caixa de PVC 4x2 (UN)</t>
  </si>
  <si>
    <t>00001872</t>
  </si>
  <si>
    <t>CAIXA DE PASSAGEM, EM PVC, DE 4" X 2", PARA ELETRODUTO FLEXIVEL CORRUGADO</t>
  </si>
  <si>
    <t>88629</t>
  </si>
  <si>
    <t>ARGAMASSA TRAÇO 1:3 (EM VOLUME DE CIMENTO E AREIA MÉDIA ÚMIDA), PREPARO MANUAL. AF_08/2019</t>
  </si>
  <si>
    <t>17.2.22. 91937 - Caixa octogonal de PVC 3x3 (UN)</t>
  </si>
  <si>
    <t>00001871</t>
  </si>
  <si>
    <t>CAIXA OCTOGONAL DE FUNDO MOVEL, EM PVC, DE 3" X 3", PARA ELETRODUTO FLEXIVEL CORRUGADO</t>
  </si>
  <si>
    <t>17.3.1. 91926 - Condutor de cobre unipolar, isolação em pvc/70ºC, camada de proteção em pvc, não propagador de chamas, classe de tensão 750V, encordoamento classe 5, flexível, com a seguinte seção nominal: #2,5 mm² (M)</t>
  </si>
  <si>
    <t>00001014</t>
  </si>
  <si>
    <t>CABO DE COBRE, FLEXIVEL, CLASSE 4 OU 5, ISOLACAO EM PVC/A, ANTICHAMA BWF-B, 1 CONDUTOR, 450/750 V, SECAO NOMINAL 2,5 MM2</t>
  </si>
  <si>
    <t>00021127</t>
  </si>
  <si>
    <t>FITA ISOLANTE ADESIVA ANTICHAMA, USO ATE 750 V, EM ROLO DE 19 MM X 5 M</t>
  </si>
  <si>
    <t>17.3.2. 91928 - Condutor de cobre unipolar, isolação em pvc/70ºC, camada de proteção em pvc, não propagador de chamas, classe de tensão 750V, encordoamento classe 5, flexível, com a seguinte seção nominal: #4 mm² (M)</t>
  </si>
  <si>
    <t>00000981</t>
  </si>
  <si>
    <t>CABO DE COBRE, FLEXIVEL, CLASSE 4 OU 5, ISOLACAO EM PVC/A, ANTICHAMA BWF-B, 1 CONDUTOR, 450/750 V, SECAO NOMINAL 4 MM2</t>
  </si>
  <si>
    <t>17.3.3. 91930 - Condutor de cobre unipolar, isolação em pvc/70ºC, camada de proteção em pvc, não propagador de chamas, classe de tensão 750V, encordoamento classe 5, flexível, com a seguinte seção nominal: #6 mm² (M)</t>
  </si>
  <si>
    <t>00000982</t>
  </si>
  <si>
    <t>CABO DE COBRE, FLEXIVEL, CLASSE 4 OU 5, ISOLACAO EM PVC/A, ANTICHAMA BWF-B, 1 CONDUTOR, 450/750 V, SECAO NOMINAL 6 MM2</t>
  </si>
  <si>
    <t>17.3.4. 92979 - Condutor de cobre unipolar, isolação em pvc/70ºC, camada de proteção em pvc, não propagador de chamas, classe de tensão 750V, encordoamento classe 5, flexível, com a seguinte seção nominal: #10 mm² (M)</t>
  </si>
  <si>
    <t>00000980</t>
  </si>
  <si>
    <t>CABO DE COBRE, FLEXIVEL, CLASSE 4 OU 5, ISOLACAO EM PVC/A, ANTICHAMA BWF-B, 1 CONDUTOR, 450/750 V, SECAO NOMINAL 10 MM2</t>
  </si>
  <si>
    <t>17.3.5. 92981 - Condutor de cobre unipolar, isolação em pvc/70ºC, camada de proteção em pvc, não propagador de chamas, classe de tensão 750V, encordoamento classe 5, flexível, com a seguinte seção nominal: #16 mm² (M)</t>
  </si>
  <si>
    <t>00000979</t>
  </si>
  <si>
    <t>CABO DE COBRE, FLEXIVEL, CLASSE 4 OU 5, ISOLACAO EM PVC/A, ANTICHAMA BWF-B, 1 CONDUTOR, 450/750 V, SECAO NOMINAL 16 MM2</t>
  </si>
  <si>
    <t>17.4.1. 91996 - Tomada universal, 2P+T, 10A/250V, com suporte e placa (UN)</t>
  </si>
  <si>
    <t>91946</t>
  </si>
  <si>
    <t>SUPORTE PARAFUSADO COM PLACA DE ENCAIXE 4" X 2" MÉDIO (1,30 M DO PISO) PARA PONTO ELÉTRICO - FORNECIMENTO E INSTALAÇÃO. AF_12/2015</t>
  </si>
  <si>
    <t>91994</t>
  </si>
  <si>
    <t>TOMADA MÉDIA DE EMBUTIR (1 MÓDULO), 2P+T 10 A, SEM SUPORTE E SEM PLACA - FORNECIMENTO E INSTALAÇÃO. AF_12/2015</t>
  </si>
  <si>
    <t>17.4.2. 91997 - Tomada universal, 2P+T, 20A/250V, com suporte e placa (UN)</t>
  </si>
  <si>
    <t>91995</t>
  </si>
  <si>
    <t>TOMADA MÉDIA DE EMBUTIR (1 MÓDULO), 2P+T 20 A, SEM SUPORTE E SEM PLACA - FORNECIMENTO E INSTALAÇÃO. AF_12/2015</t>
  </si>
  <si>
    <t>17.4.3. 91953 - Interruptor simples 10A, com suporte e placa (UN)</t>
  </si>
  <si>
    <t>91952</t>
  </si>
  <si>
    <t>INTERRUPTOR SIMPLES (1 MÓDULO), 10A/250V, SEM SUPORTE E SEM PLACA - FORNECIMENTO E INSTALAÇÃO. AF_12/2015</t>
  </si>
  <si>
    <t>17.4.4. 92023 - Interruptor simples com tomada universal 2P+T, 10A/250V, com suporte e placa (UN)</t>
  </si>
  <si>
    <t>92022</t>
  </si>
  <si>
    <t>INTERRUPTOR SIMPLES (1 MÓDULO) COM 1 TOMADA DE EMBUTIR 2P+T 10 A,  SEM SUPORTE E SEM PLACA - FORNECIMENTO E INSTALAÇÃO. AF_12/2015</t>
  </si>
  <si>
    <t>17.4.5. C2298 - Placa cega de PVC 4x2 (UN)</t>
  </si>
  <si>
    <t>I1921</t>
  </si>
  <si>
    <t>TAMPA CEGA PLASTICA, SISTEMA "X"</t>
  </si>
  <si>
    <t>17.4.6. 97586 - Luminárias 2x40W de sobrepor completa (UN)</t>
  </si>
  <si>
    <t>00003799</t>
  </si>
  <si>
    <t>LUMINARIA DE SOBREPOR EM CHAPA DE ACO PARA 2 LAMPADAS FLUORESCENTES DE *36* W, ALETADA, COMPLETA (LAMPADAS E REATOR INCLUSOS)</t>
  </si>
  <si>
    <t>17.4.7. C2045 - Luminária de alumínio para quadra poliesportiva, refletor 17" com gradil aramado e base E40 para lâmpada de luz mista 500W (UN)</t>
  </si>
  <si>
    <t>I0501</t>
  </si>
  <si>
    <t>CELULA FOTOELÉTRICA P/ LÂMPADA 400W, C/ SUPORTE</t>
  </si>
  <si>
    <t>I1487</t>
  </si>
  <si>
    <t>LÂMPADA VAPOR METÁLICO DE  400W/220V</t>
  </si>
  <si>
    <t>I9487</t>
  </si>
  <si>
    <t>PROJETOR EM ALUMÍNIO, LONGO ALCANCE, P/LÂMPADA DE 150W ATÉ 400W</t>
  </si>
  <si>
    <t>I1778</t>
  </si>
  <si>
    <t>REATOR PARA LÂMPADA VAPOR METÁLICO/VAPOR DE MERCÚRIO, COM CAPACITOR/IGNITOR DE 400W</t>
  </si>
  <si>
    <t>18.1. 96985 - Haste tipo coopperweld 5/8" x 2,40m (UN)</t>
  </si>
  <si>
    <t>00003379</t>
  </si>
  <si>
    <t>!EM PROCESSO DE DESATIVACAO! HASTE DE ATERRAMENTO EM ACO COM 3,00 M DE COMPRIMENTO E DN = 5/8", REVESTIDA COM BAIXA CAMADA DE COBRE, SEM CONECTOR</t>
  </si>
  <si>
    <t>18.2. 96973 - Cabo de cobre nu 35mm² (M)</t>
  </si>
  <si>
    <t>00000863</t>
  </si>
  <si>
    <t>CABO DE COBRE NU 35 MM2 MEIO-DURO</t>
  </si>
  <si>
    <t>98463</t>
  </si>
  <si>
    <t>SUPORTE ISOLADOR PARA CORDOALHA DE COBRE - FORNECIMENTO E INSTALAÇÃO. AF_12/2017</t>
  </si>
  <si>
    <t>18.3. 96974 - Cabo de cobre nu 50mm² (M)</t>
  </si>
  <si>
    <t>00000867</t>
  </si>
  <si>
    <t>CABO DE COBRE NU 50 MM2 MEIO-DURO</t>
  </si>
  <si>
    <t>18.4. 93008 - Eletroduto de PVC rígido Ø 50mm (M)</t>
  </si>
  <si>
    <t>18.5. 93358 - Escavação de vala para aterramento (M3)</t>
  </si>
  <si>
    <t>18.6. 93382 - Reaterro manual de valas com compactação mecanizada (M3)</t>
  </si>
  <si>
    <t>18.7. 98111 - Caixa de inspeção com tampa em PVC, Ø 230mm x 250mm (UN)</t>
  </si>
  <si>
    <t>00034643</t>
  </si>
  <si>
    <t>CAIXA DE INSPECAO PARA ATERRAMENTO E PARA RAIOS, EM POLIPROPILENO,  DIAMETRO = 300 MM X ALTURA = 400 MM</t>
  </si>
  <si>
    <t>101618</t>
  </si>
  <si>
    <t>PREPARO DE FUNDO DE VALA COM LARGURA MENOR QUE 1,5 M, COM CAMADA DE AREIA, LANÇAMENTO MANUAL. AF_08/2020</t>
  </si>
  <si>
    <t>18.8. C2457 - Terminal ou conector de pressão - para cabo 35 mm² (UN)</t>
  </si>
  <si>
    <t>I2076</t>
  </si>
  <si>
    <t>TERMINAL PRESSÃO P/CABO  35MM2</t>
  </si>
  <si>
    <t>18.9. 98463 - Conector mini-gar em bronze estanhado (UN)</t>
  </si>
  <si>
    <t>00004356</t>
  </si>
  <si>
    <t>PARAFUSO DE ACO ZINCADO COM ROSCA SOBERBA, CABECA CHATA E FENDA SIMPLES, DIAMETRO 4,8 MM, COMPRIMENTO 45 MM</t>
  </si>
  <si>
    <t>00007572</t>
  </si>
  <si>
    <t>SUPORTE ISOLADOR REFORCADO DIAMETRO NOMINAL 5/16", COM ROSCA SOBERBA E BUCHA</t>
  </si>
  <si>
    <t>18.10. C2457 - Terminal ou conector de pressao - para cabo 35mm2 (UN)</t>
  </si>
  <si>
    <t>19.1.1. C4068 - Bancadas e divisórias em granito cinza andorinha, espessura 2cm (M2)</t>
  </si>
  <si>
    <t>I7893</t>
  </si>
  <si>
    <t>BANCADA DE GRANITO CINZA POLIDO E=2cm</t>
  </si>
  <si>
    <t>19.1.2. C4068 - Banco em granito cinza andorinha, espessura 2cm (M2)</t>
  </si>
  <si>
    <t>19.1.3. C1350 - Conjunto estrutural metálico para tabelas de basquete, inclusive tabelas (CJ)</t>
  </si>
  <si>
    <t>I1215</t>
  </si>
  <si>
    <t>GANCHO COM PORCA E ARRUELA</t>
  </si>
  <si>
    <t>I1833</t>
  </si>
  <si>
    <t>RODÍZIO GIRATÓRIO PARA TABELA DE BASQUETE</t>
  </si>
  <si>
    <t>I1873</t>
  </si>
  <si>
    <t>SOLDA 70X30</t>
  </si>
  <si>
    <t>I1911</t>
  </si>
  <si>
    <t>TABELAS DE BASQUETE, INCLUSIVE COMPENSADO NAVAL, MODELO OFICIAL, 1,05X1,80M, ESP. 18MM, SEM ESTRUTURA DE FIXAÇÃO</t>
  </si>
  <si>
    <t>I2171</t>
  </si>
  <si>
    <t>TUBO AÇO GALVANIZADO DE 50MM (2')</t>
  </si>
  <si>
    <t>19.1.4. C1349 - Conjunto metálico de traves para futsal, inclusive redes (CJ)</t>
  </si>
  <si>
    <t>I1137</t>
  </si>
  <si>
    <t>TRAVES PARA FUTSAL OFICIAL COMPLETA, DE 3,00 X 2,00 M EM TUBO DE ACO GALVANIZADO 3" COM REQUADRO EM TUBO DE 1", PINTURA EM PRIMER COM TINTA ESMALTE SINTÉTICO E REDES DE POLIETILENO FIO 4 MM</t>
  </si>
  <si>
    <t>19.1.5. C1351 - Conjunto metálico de traves para vôlei, inclusive redes (CJ)</t>
  </si>
  <si>
    <t>I1140</t>
  </si>
  <si>
    <t>REDE PARA PARA QUADRA DE  VOLEI COMPLETA, COM POSTES EM TUBO DE ACO GALVANIZADO 3", H = *255* CM, PINTURA EM TINTA ESMALTE SINTETICO, REDE DE NYLON COM 2 MM, MALHA 10 X 10 CM E ANTENAS OFICIAIS EM FIBRA DE VIDRO</t>
  </si>
  <si>
    <t>19.1.6. C4646 - Corrimão dupla altura em aço inox 1 1/2" (M)</t>
  </si>
  <si>
    <t>I8648</t>
  </si>
  <si>
    <t>BASE DE FIXAÇÃO COM PARAFUSOS</t>
  </si>
  <si>
    <t>I8647</t>
  </si>
  <si>
    <t>CURVA AÇO INOX DIAM 1 1/2"</t>
  </si>
  <si>
    <t>I8646</t>
  </si>
  <si>
    <t>TUBO AÇO INOX DIAM 1 1/2"</t>
  </si>
  <si>
    <t>19.1.7. C1869 - Peitoril em granito cinza, largura=15cm (M)</t>
  </si>
  <si>
    <t>I1610</t>
  </si>
  <si>
    <t>PEITORIS DE GRANITO 15CM</t>
  </si>
  <si>
    <t>19.2.1. 240244 - Alambrado p/ quadra (tubo fo e tela de arame galv.-12 # 2") (M2)</t>
  </si>
  <si>
    <t>D00170</t>
  </si>
  <si>
    <t>Ponto de solda</t>
  </si>
  <si>
    <t>D00255</t>
  </si>
  <si>
    <t>Tela alambrado arame galvanizado fio 12 # 2"</t>
  </si>
  <si>
    <t>H00269</t>
  </si>
  <si>
    <t>Tubo fo go 2" - (sem costura com rosca)</t>
  </si>
  <si>
    <t>280003</t>
  </si>
  <si>
    <t>AJUDANTE DE MONTADOR COM ENCARGOS COMPLEMENTARES</t>
  </si>
  <si>
    <t>040283</t>
  </si>
  <si>
    <t>Bloco em concreto armado p/ fundaçao (incl. forma)</t>
  </si>
  <si>
    <t>19.2.2. 090822 - Portão de ferro em metalom (incl. pintura anti corrosiva) (M2)</t>
  </si>
  <si>
    <t>D00087</t>
  </si>
  <si>
    <t>Portão de ferro em metalom (inc. pint.ant.cor)</t>
  </si>
  <si>
    <t>110141</t>
  </si>
  <si>
    <t>Argamassa de cimento e areia 1:4</t>
  </si>
  <si>
    <t>20.1. 99803 - Limpeza de obra (M2)</t>
  </si>
  <si>
    <t>20.2. 241318 - Placa de inauguração em aço inox/letras bx. relevo- (40 x 30cm) (UN)</t>
  </si>
  <si>
    <t>D00142</t>
  </si>
  <si>
    <t>95329 - CURSO DE CAPACITAÇÃO PARA CARPINTEIRO DE ESQUADRIA (ENCARGOS COMPLEMENTARES) - HORISTA (H)</t>
  </si>
  <si>
    <t>00001214</t>
  </si>
  <si>
    <t>CARPINTEIRO DE ESQUADRIAS (HORISTA)</t>
  </si>
  <si>
    <t>280013 - CARPINTEIRO COM ENCARGOS COMPLEMENTARES (H)</t>
  </si>
  <si>
    <t>Encargos Complementares</t>
  </si>
  <si>
    <t>ALIMENTACAO - HORISTA (COLETADO CAIXA)</t>
  </si>
  <si>
    <t>00043483</t>
  </si>
  <si>
    <t>EPI - FAMILIA CARPINTEIRO DE FORMAS - HORISTA (ENCARGOS COMPLEMENTARES - COLETADO CAIXA)</t>
  </si>
  <si>
    <t>EXAMES - HORISTA (COLETADO CAIXA)</t>
  </si>
  <si>
    <t>00043459</t>
  </si>
  <si>
    <t>FERRAMENTAS - FAMILIA CARPINTEIRO DE FORMAS - HORISTA (ENCARGOS COMPLEMENTARES - COLETADO CAIXA)</t>
  </si>
  <si>
    <t>SEGURO - HORISTA (COLETADO CAIXA)</t>
  </si>
  <si>
    <t>TRANSPORTE - HORISTA (COLETADO CAIXA)</t>
  </si>
  <si>
    <t>TOTAL Encargos Complementares:</t>
  </si>
  <si>
    <t>95329</t>
  </si>
  <si>
    <t>CURSO DE CAPACITAÇÃO PARA CARPINTEIRO DE ESQUADRIA (ENCARGOS COMPLEMENTARES) - HORISTA</t>
  </si>
  <si>
    <t>95378 - CURSO DE CAPACITAÇÃO PARA SERVENTE (ENCARGOS COMPLEMENTARES) - HORISTA (H)</t>
  </si>
  <si>
    <t>00006111</t>
  </si>
  <si>
    <t>SERVENTE DE OBRAS</t>
  </si>
  <si>
    <t>280026 - SERVENTE COM ENCARGOS COMPLEMENTARES (H)</t>
  </si>
  <si>
    <t>00043491</t>
  </si>
  <si>
    <t>EPI - FAMILIA SERVENTE - HORISTA (ENCARGOS COMPLEMENTARES - COLETADO CAIXA)</t>
  </si>
  <si>
    <t>00043467</t>
  </si>
  <si>
    <t>FERRAMENTAS - FAMILIA SERVENTE - HORISTA (ENCARGOS COMPLEMENTARES - COLETADO CAIXA)</t>
  </si>
  <si>
    <t>95378</t>
  </si>
  <si>
    <t>CURSO DE CAPACITAÇÃO PARA SERVENTE (ENCARGOS COMPLEMENTARES) - HORISTA</t>
  </si>
  <si>
    <t>88826 - BETONEIRA CAPACIDADE NOMINAL DE 400 L, CAPACIDADE DE MISTURA 280 L, MOTOR ELÉTRICO TRIFÁSICO POTÊNCIA DE 2 CV, SEM CARREGADOR - DEPRECIAÇÃO. AF_10/2014 (H)</t>
  </si>
  <si>
    <t>00010535</t>
  </si>
  <si>
    <t>BETONEIRA CAPACIDADE NOMINAL 400 L, CAPACIDADE DE MISTURA  280 L, MOTOR ELETRICO TRIFASICO 220/380 V POTENCIA 2 CV, SEM CARREGADOR</t>
  </si>
  <si>
    <t>88827 - BETONEIRA CAPACIDADE NOMINAL DE 400 L, CAPACIDADE DE MISTURA 280 L, MOTOR ELÉTRICO TRIFÁSICO POTÊNCIA DE 2 CV, SEM CARREGADOR - JUROS. AF_10/2014 (H)</t>
  </si>
  <si>
    <t>88831 - BETONEIRA CAPACIDADE NOMINAL DE 400 L, CAPACIDADE DE MISTURA 280 L, MOTOR ELÉTRICO TRIFÁSICO POTÊNCIA DE 2 CV, SEM CARREGADOR - CHI DIURNO. AF_10/2014 (CHI)</t>
  </si>
  <si>
    <t>88826</t>
  </si>
  <si>
    <t>BETONEIRA CAPACIDADE NOMINAL DE 400 L, CAPACIDADE DE MISTURA 280 L, MOTOR ELÉTRICO TRIFÁSICO POTÊNCIA DE 2 CV, SEM CARREGADOR - DEPRECIAÇÃO. AF_10/2014</t>
  </si>
  <si>
    <t>88827</t>
  </si>
  <si>
    <t>BETONEIRA CAPACIDADE NOMINAL DE 400 L, CAPACIDADE DE MISTURA 280 L, MOTOR ELÉTRICO TRIFÁSICO POTÊNCIA DE 2 CV, SEM CARREGADOR - JUROS. AF_10/2014</t>
  </si>
  <si>
    <t>88828 - BETONEIRA CAPACIDADE NOMINAL DE 400 L, CAPACIDADE DE MISTURA 280 L, MOTOR ELÉTRICO TRIFÁSICO POTÊNCIA DE 2 CV, SEM CARREGADOR - MANUTENÇÃO. AF_10/2014 (H)</t>
  </si>
  <si>
    <t>88829 - BETONEIRA CAPACIDADE NOMINAL DE 400 L, CAPACIDADE DE MISTURA 280 L, MOTOR ELÉTRICO TRIFÁSICO POTÊNCIA DE 2 CV, SEM CARREGADOR - MATERIAIS NA OPERAÇÃO. AF_10/2014 (H)</t>
  </si>
  <si>
    <t>00002705</t>
  </si>
  <si>
    <t>ENERGIA ELETRICA ATE 2000 KWH INDUSTRIAL, SEM DEMANDA</t>
  </si>
  <si>
    <t>KWH</t>
  </si>
  <si>
    <t>88830 - BETONEIRA CAPACIDADE NOMINAL DE 400 L, CAPACIDADE DE MISTURA 280 L, MOTOR ELÉTRICO TRIFÁSICO POTÊNCIA DE 2 CV, SEM CARREGADOR - CHP DIURNO. AF_10/2014 (CHP)</t>
  </si>
  <si>
    <t>88828</t>
  </si>
  <si>
    <t>BETONEIRA CAPACIDADE NOMINAL DE 400 L, CAPACIDADE DE MISTURA 280 L, MOTOR ELÉTRICO TRIFÁSICO POTÊNCIA DE 2 CV, SEM CARREGADOR - MANUTENÇÃO. AF_10/2014</t>
  </si>
  <si>
    <t>88829</t>
  </si>
  <si>
    <t>BETONEIRA CAPACIDADE NOMINAL DE 400 L, CAPACIDADE DE MISTURA 280 L, MOTOR ELÉTRICO TRIFÁSICO POTÊNCIA DE 2 CV, SEM CARREGADOR - MATERIAIS NA OPERAÇÃO. AF_10/2014</t>
  </si>
  <si>
    <t>95389 - CURSO DE CAPACITAÇÃO PARA OPERADOR DE BETONEIRA ESTACIONÁRIA/MISTURADOR (ENCARGOS COMPLEMENTARES) - HORISTA (H)</t>
  </si>
  <si>
    <t>00037666</t>
  </si>
  <si>
    <t>OPERADOR DE BETONEIRA ESTACIONARIA / MISTURADOR</t>
  </si>
  <si>
    <t>88377 - OPERADOR DE BETONEIRA ESTACIONÁRIA/MISTURADOR COM ENCARGOS COMPLEMENTARES (H)</t>
  </si>
  <si>
    <t>00043488</t>
  </si>
  <si>
    <t>EPI - FAMILIA OPERADOR ESCAVADEIRA - HORISTA (ENCARGOS COMPLEMENTARES - COLETADO CAIXA)</t>
  </si>
  <si>
    <t>00043464</t>
  </si>
  <si>
    <t>FERRAMENTAS - FAMILIA OPERADOR ESCAVADEIRA - HORISTA (ENCARGOS COMPLEMENTARES - COLETADO CAIXA)</t>
  </si>
  <si>
    <t>95389</t>
  </si>
  <si>
    <t>CURSO DE CAPACITAÇÃO PARA OPERADOR DE BETONEIRA ESTACIONÁRIA/MISTURADOR (ENCARGOS COMPLEMENTARES) - HORISTA</t>
  </si>
  <si>
    <t>87292 - ARGAMASSA TRAÇO 1:2:8 (EM VOLUME DE CIMENTO, CAL E AREIA MÉDIA ÚMIDA) PARA EMBOÇO/MASSA ÚNICA/ASSENTAMENTO DE ALVENARIA DE VEDAÇÃO, PREPARO MECÂNICO COM BETONEIRA 400 L. AF_08/2019 (M3)</t>
  </si>
  <si>
    <t>00001106</t>
  </si>
  <si>
    <t>CAL HIDRATADA CH-I PARA ARGAMASSAS</t>
  </si>
  <si>
    <t>95371 - CURSO DE CAPACITAÇÃO PARA PEDREIRO (ENCARGOS COMPLEMENTARES) - HORISTA (H)</t>
  </si>
  <si>
    <t>00004750</t>
  </si>
  <si>
    <t>PEDREIRO (HORISTA)</t>
  </si>
  <si>
    <t>88309 - PEDREIRO COM ENCARGOS COMPLEMENTARES (H)</t>
  </si>
  <si>
    <t>00043489</t>
  </si>
  <si>
    <t>EPI - FAMILIA PEDREIRO - HORISTA (ENCARGOS COMPLEMENTARES - COLETADO CAIXA)</t>
  </si>
  <si>
    <t>00043465</t>
  </si>
  <si>
    <t>FERRAMENTAS - FAMILIA PEDREIRO - HORISTA (ENCARGOS COMPLEMENTARES - COLETADO CAIXA)</t>
  </si>
  <si>
    <t>95371</t>
  </si>
  <si>
    <t>CURSO DE CAPACITAÇÃO PARA PEDREIRO (ENCARGOS COMPLEMENTARES) - HORISTA</t>
  </si>
  <si>
    <t>88316 - SERVENTE COM ENCARGOS COMPLEMENTARES (H)</t>
  </si>
  <si>
    <t>101165 - ALVENARIA DE EMBASAMENTO COM BLOCO ESTRUTURAL DE CONCRETO, DE 14X19X29CM E ARGAMASSA DE ASSENTAMENTO COM PREPARO EM BETONEIRA. AF_05/2020 (M3)</t>
  </si>
  <si>
    <t>00034566</t>
  </si>
  <si>
    <t>BLOCO DE CONCRETO ESTRUTURAL 14 X 19 X 29 CM, FBK 6 MPA (NBR 6136)</t>
  </si>
  <si>
    <t>00004783</t>
  </si>
  <si>
    <t>PINTOR (HORISTA)</t>
  </si>
  <si>
    <t>88310 - PINTOR COM ENCARGOS COMPLEMENTARES (H)</t>
  </si>
  <si>
    <t>00043490</t>
  </si>
  <si>
    <t>EPI - FAMILIA PINTOR - HORISTA (ENCARGOS COMPLEMENTARES - COLETADO CAIXA)</t>
  </si>
  <si>
    <t>00043466</t>
  </si>
  <si>
    <t>FERRAMENTAS - FAMILIA PINTOR - HORISTA (ENCARGOS COMPLEMENTARES - COLETADO CAIXA)</t>
  </si>
  <si>
    <t>95372</t>
  </si>
  <si>
    <t>CURSO DE CAPACITAÇÃO PARA PINTOR (ENCARGOS COMPLEMENTARES) - HORISTA</t>
  </si>
  <si>
    <t>88489 - APLICAÇÃO MANUAL DE PINTURA COM TINTA LÁTEX ACRÍLICA EM PAREDES, DUAS DEMÃOS. AF_06/2014 (M2)</t>
  </si>
  <si>
    <t>95316 - CURSO DE CAPACITAÇÃO PARA AUXILIAR DE ELETRICISTA (ENCARGOS COMPLEMENTARES) - HORISTA (H)</t>
  </si>
  <si>
    <t>00000247</t>
  </si>
  <si>
    <t>AJUDANTE DE ELETRICISTA (HORISTA)</t>
  </si>
  <si>
    <t>88247 - AUXILIAR DE ELETRICISTA COM ENCARGOS COMPLEMENTARES (H)</t>
  </si>
  <si>
    <t>00043484</t>
  </si>
  <si>
    <t>EPI - FAMILIA ELETRICISTA - HORISTA (ENCARGOS COMPLEMENTARES - COLETADO CAIXA)</t>
  </si>
  <si>
    <t>00043460</t>
  </si>
  <si>
    <t>FERRAMENTAS - FAMILIA ELETRICISTA - HORISTA (ENCARGOS COMPLEMENTARES - COLETADO CAIXA)</t>
  </si>
  <si>
    <t>95316</t>
  </si>
  <si>
    <t>CURSO DE CAPACITAÇÃO PARA AUXILIAR DE ELETRICISTA (ENCARGOS COMPLEMENTARES) - HORISTA</t>
  </si>
  <si>
    <t>95332 - CURSO DE CAPACITAÇÃO PARA ELETRICISTA (ENCARGOS COMPLEMENTARES) - HORISTA (H)</t>
  </si>
  <si>
    <t>00002436</t>
  </si>
  <si>
    <t>ELETRICISTA (HORISTA)</t>
  </si>
  <si>
    <t>88264 - ELETRICISTA COM ENCARGOS COMPLEMENTARES (H)</t>
  </si>
  <si>
    <t>95332</t>
  </si>
  <si>
    <t>CURSO DE CAPACITAÇÃO PARA ELETRICISTA (ENCARGOS COMPLEMENTARES) - HORISTA</t>
  </si>
  <si>
    <t>91924 - CABO DE COBRE FLEXÍVEL ISOLADO, 1,5 MM², ANTI-CHAMA 450/750 V, PARA CIRCUITOS TERMINAIS - FORNECIMENTO E INSTALAÇÃO. AF_12/2015 (M)</t>
  </si>
  <si>
    <t>00001013</t>
  </si>
  <si>
    <t>CABO DE COBRE, FLEXIVEL, CLASSE 4 OU 5, ISOLACAO EM PVC/A, ANTICHAMA BWF-B, 1 CONDUTOR, 450/750 V, SECAO NOMINAL 1,5 MM2</t>
  </si>
  <si>
    <t>95805 - CONDULETE DE PVC, TIPO B, PARA ELETRODUTO DE PVC SOLDÁVEL DN 25 MM (3/4''), APARENTE - FORNECIMENTO E INSTALAÇÃO. AF_11/2016 (UN)</t>
  </si>
  <si>
    <t>00012010</t>
  </si>
  <si>
    <t>CONDULETE EM PVC, TIPO "B", SEM TAMPA, DE 1/2" OU 3/4"</t>
  </si>
  <si>
    <t>91852 - ELETRODUTO FLEXÍVEL CORRUGADO, PVC, DN 20 MM (1/2"), PARA CIRCUITOS TERMINAIS, INSTALADO EM PAREDE - FORNECIMENTO E INSTALAÇÃO. AF_12/2015 (M)</t>
  </si>
  <si>
    <t>00002689</t>
  </si>
  <si>
    <t>ELETRODUTO PVC FLEXIVEL CORRUGADO, COR AMARELA, DE 20 MM</t>
  </si>
  <si>
    <t>95317 - CURSO DE CAPACITAÇÃO PARA AUXILIAR DE ENCANADOR OU BOMBEIRO HIDRÁULICO (ENCARGOS COMPLEMENTARES) - HORISTA (H)</t>
  </si>
  <si>
    <t>00000246</t>
  </si>
  <si>
    <t>AUXILIAR DE ENCANADOR OU BOMBEIRO HIDRAULICO (HORISTA)</t>
  </si>
  <si>
    <t>88248 - AUXILIAR DE ENCANADOR OU BOMBEIRO HIDRÁULICO COM ENCARGOS COMPLEMENTARES (H)</t>
  </si>
  <si>
    <t>00043485</t>
  </si>
  <si>
    <t>EPI - FAMILIA ENCANADOR - HORISTA (ENCARGOS COMPLEMENTARES - COLETADO CAIXA)</t>
  </si>
  <si>
    <t>00043461</t>
  </si>
  <si>
    <t>FERRAMENTAS - FAMILIA ENCANADOR - HORISTA (ENCARGOS COMPLEMENTARES - COLETADO CAIXA)</t>
  </si>
  <si>
    <t>95317</t>
  </si>
  <si>
    <t>CURSO DE CAPACITAÇÃO PARA AUXILIAR DE ENCANADOR OU BOMBEIRO HIDRÁULICO (ENCARGOS COMPLEMENTARES) - HORISTA</t>
  </si>
  <si>
    <t>95335 - CURSO DE CAPACITAÇÃO PARA ENCANADOR OU BOMBEIRO HIDRÁULICO (ENCARGOS COMPLEMENTARES) - HORISTA (H)</t>
  </si>
  <si>
    <t>00002696</t>
  </si>
  <si>
    <t>ENCANADOR OU BOMBEIRO HIDRAULICO (HORISTA)</t>
  </si>
  <si>
    <t>88267 - ENCANADOR OU BOMBEIRO HIDRÁULICO COM ENCARGOS COMPLEMENTARES (H)</t>
  </si>
  <si>
    <t>95335</t>
  </si>
  <si>
    <t>CURSO DE CAPACITAÇÃO PARA ENCANADOR OU BOMBEIRO HIDRÁULICO (ENCARGOS COMPLEMENTARES) - HORISTA</t>
  </si>
  <si>
    <t>91170 - FIXAÇÃO DE TUBOS HORIZONTAIS DE PVC, CPVC OU COBRE DIÂMETROS MENORES OU IGUAIS A 40 MM OU ELETROCALHAS ATÉ 150MM DE LARGURA, COM ABRAÇADEIRA METÁLICA RÍGIDA TIPO D 1/2?, FIXADA EM PERFILADO EM LAJE. AF_05/2015 (M)</t>
  </si>
  <si>
    <t>00000392</t>
  </si>
  <si>
    <t>ABRACADEIRA EM ACO PARA AMARRACAO DE ELETRODUTOS, TIPO D, COM 1/2" E PARAFUSO DE FIXACAO</t>
  </si>
  <si>
    <t>91862 - ELETRODUTO RÍGIDO ROSCÁVEL, PVC, DN 20 MM (1/2"), PARA CIRCUITOS TERMINAIS, INSTALADO EM FORRO - FORNECIMENTO E INSTALAÇÃO. AF_12/2015 (M)</t>
  </si>
  <si>
    <t>91870 - ELETRODUTO RÍGIDO ROSCÁVEL, PVC, DN 20 MM (1/2"), PARA CIRCUITOS TERMINAIS, INSTALADO EM PAREDE - FORNECIMENTO E INSTALAÇÃO. AF_12/2015 (M)</t>
  </si>
  <si>
    <t>93358 - ESCAVAÇÃO MANUAL DE VALA COM PROFUNDIDADE MENOR OU IGUAL A 1,30 M. AF_02/2021 (M3)</t>
  </si>
  <si>
    <t>91173 - FIXAÇÃO DE TUBOS VERTICAIS DE PPR DIÂMETROS MENORES OU IGUAIS A 40 MM COM ABRAÇADEIRA METÁLICA RÍGIDA TIPO D 1/2", FIXADA EM PERFILADO EM ALVENARIA. AF_05/2015 (M)</t>
  </si>
  <si>
    <t>92022 - INTERRUPTOR SIMPLES (1 MÓDULO) COM 1 TOMADA DE EMBUTIR 2P+T 10 A, SEM SUPORTE E SEM PLACA - FORNECIMENTO E INSTALAÇÃO. AF_12/2015 (UN)</t>
  </si>
  <si>
    <t>00038112</t>
  </si>
  <si>
    <t>INTERRUPTOR SIMPLES 10A, 250V (APENAS MODULO)</t>
  </si>
  <si>
    <t>00038101</t>
  </si>
  <si>
    <t>TOMADA 2P+T 10A, 250V  (APENAS MODULO)</t>
  </si>
  <si>
    <t>91946 - SUPORTE PARAFUSADO COM PLACA DE ENCAIXE 4" X 2" MÉDIO (1,30 M DO PISO) PARA PONTO ELÉTRICO - FORNECIMENTO E INSTALAÇÃO. AF_12/2015 (UN)</t>
  </si>
  <si>
    <t>00038094</t>
  </si>
  <si>
    <t>ESPELHO / PLACA DE 3 POSTOS 4" X 2", PARA INSTALACAO DE TOMADAS E INTERRUPTORES</t>
  </si>
  <si>
    <t>00038099</t>
  </si>
  <si>
    <t>SUPORTE DE FIXACAO PARA ESPELHO / PLACA 4" X 2", PARA 3 MODULOS, PARA INSTALACAO DE TOMADAS E INTERRUPTORES (SOMENTE SUPORTE)</t>
  </si>
  <si>
    <t>92023 - INTERRUPTOR SIMPLES (1 MÓDULO) COM 1 TOMADA DE EMBUTIR 2P+T 10 A, INCLUINDO SUPORTE E PLACA - FORNECIMENTO E INSTALAÇÃO. AF_12/2015 (UN)</t>
  </si>
  <si>
    <t>88629 - ARGAMASSA TRAÇO 1:3 (EM VOLUME DE CIMENTO E AREIA MÉDIA ÚMIDA), PREPARO MANUAL. AF_08/2019 (M3)</t>
  </si>
  <si>
    <t>94559 - JANELA DE AÇO TIPO BASCULANTE PARA VIDROS, COM BATENTE, FERRAGENS E PINTURA ANTICORROSIVA. EXCLUSIVE VIDROS, ACABAMENTO, ALIZAR E CONTRAMARCO. FORNECIMENTO E INSTALAÇÃO. AF_12/2019 (M2)</t>
  </si>
  <si>
    <t>00011190</t>
  </si>
  <si>
    <t>JANELA BASCULANTE, ACO, COM BATENTE/REQUADRO, 60 X 60 CM (SEM VIDROS)</t>
  </si>
  <si>
    <t>89221 - BETONEIRA CAPACIDADE NOMINAL DE 600 L, CAPACIDADE DE MISTURA 360 L, MOTOR ELÉTRICO TRIFÁSICO POTÊNCIA DE 4 CV, SEM CARREGADOR - DEPRECIAÇÃO. AF_11/2014 (H)</t>
  </si>
  <si>
    <t>00036397</t>
  </si>
  <si>
    <t>BETONEIRA, CAPACIDADE NOMINAL 600 L, CAPACIDADE DE MISTURA  360L, MOTOR ELETRICO TRIFASICO 220/380V, POTENCIA 4CV, EXCLUSO CARREGADOR</t>
  </si>
  <si>
    <t>89222 - BETONEIRA CAPACIDADE NOMINAL DE 600 L, CAPACIDADE DE MISTURA 360 L, MOTOR ELÉTRICO TRIFÁSICO POTÊNCIA DE 4 CV, SEM CARREGADOR - JUROS. AF_11/2014 (H)</t>
  </si>
  <si>
    <t>89226 - BETONEIRA CAPACIDADE NOMINAL DE 600 L, CAPACIDADE DE MISTURA 360 L, MOTOR ELÉTRICO TRIFÁSICO POTÊNCIA DE 4 CV, SEM CARREGADOR - CHI DIURNO. AF_11/2014 (CHI)</t>
  </si>
  <si>
    <t>89221</t>
  </si>
  <si>
    <t>BETONEIRA CAPACIDADE NOMINAL DE 600 L, CAPACIDADE DE MISTURA 360 L, MOTOR ELÉTRICO TRIFÁSICO POTÊNCIA DE 4 CV, SEM CARREGADOR - DEPRECIAÇÃO. AF_11/2014</t>
  </si>
  <si>
    <t>89222</t>
  </si>
  <si>
    <t>BETONEIRA CAPACIDADE NOMINAL DE 600 L, CAPACIDADE DE MISTURA 360 L, MOTOR ELÉTRICO TRIFÁSICO POTÊNCIA DE 4 CV, SEM CARREGADOR - JUROS. AF_11/2014</t>
  </si>
  <si>
    <t>89223 - BETONEIRA CAPACIDADE NOMINAL DE 600 L, CAPACIDADE DE MISTURA 360 L, MOTOR ELÉTRICO TRIFÁSICO POTÊNCIA DE 4 CV, SEM CARREGADOR - MANUTENÇÃO. AF_11/2014 (H)</t>
  </si>
  <si>
    <t>89224 - BETONEIRA CAPACIDADE NOMINAL DE 600 L, CAPACIDADE DE MISTURA 360 L, MOTOR ELÉTRICO TRIFÁSICO POTÊNCIA DE 4 CV, SEM CARREGADOR - MATERIAIS NA OPERAÇÃO. AF_11/2014 (H)</t>
  </si>
  <si>
    <t>89225 - BETONEIRA CAPACIDADE NOMINAL DE 600 L, CAPACIDADE DE MISTURA 360 L, MOTOR ELÉTRICO TRIFÁSICO POTÊNCIA DE 4 CV, SEM CARREGADOR - CHP DIURNO. AF_11/2014 (CHP)</t>
  </si>
  <si>
    <t>89223</t>
  </si>
  <si>
    <t>BETONEIRA CAPACIDADE NOMINAL DE 600 L, CAPACIDADE DE MISTURA 360 L, MOTOR ELÉTRICO TRIFÁSICO POTÊNCIA DE 4 CV, SEM CARREGADOR - MANUTENÇÃO. AF_11/2014</t>
  </si>
  <si>
    <t>89224</t>
  </si>
  <si>
    <t>BETONEIRA CAPACIDADE NOMINAL DE 600 L, CAPACIDADE DE MISTURA 360 L, MOTOR ELÉTRICO TRIFÁSICO POTÊNCIA DE 4 CV, SEM CARREGADOR - MATERIAIS NA OPERAÇÃO. AF_11/2014</t>
  </si>
  <si>
    <t>94968 - CONCRETO MAGRO PARA LASTRO, TRAÇO 1:4,5:4,5 (EM MASSA SECA DE CIMENTO/ AREIA MÉDIA/ BRITA 1) - PREPARO MECÂNICO COM BETONEIRA 600 L. AF_05/2021 (M3)</t>
  </si>
  <si>
    <t>95240 - LASTRO DE CONCRETO MAGRO, APLICADO EM PISOS, LAJES SOBRE SOLO OU RADIERS, ESPESSURA DE 3 CM. AF_07/2016 (M2)</t>
  </si>
  <si>
    <t>95241 - LASTRO DE CONCRETO MAGRO, APLICADO EM PISOS, LAJES SOBRE SOLO OU RADIERS, ESPESSURA DE 5 CM. AF_07/2016 (M2)</t>
  </si>
  <si>
    <t>97586 - LUMINÁRIA TIPO CALHA, DE SOBREPOR, COM 2 LÂMPADAS TUBULARES FLUORESCENTES DE 36 W, COM REATOR DE PARTIDA RÁPIDA - FORNECIMENTO E INSTALAÇÃO. AF_02/2020 (UN)</t>
  </si>
  <si>
    <t>95309 - CURSO DE CAPACITAÇÃO PARA AJUDANTE DE CARPINTEIRO (ENCARGOS COMPLEMENTARES) - HORISTA (H)</t>
  </si>
  <si>
    <t>00006117</t>
  </si>
  <si>
    <t>CARPINTEIRO AUXILIAR (HORISTA)</t>
  </si>
  <si>
    <t>88239 - AJUDANTE DE CARPINTEIRO COM ENCARGOS COMPLEMENTARES (H)</t>
  </si>
  <si>
    <t>95309</t>
  </si>
  <si>
    <t>CURSO DE CAPACITAÇÃO PARA AJUDANTE DE CARPINTEIRO (ENCARGOS COMPLEMENTARES) - HORISTA</t>
  </si>
  <si>
    <t>95330 - CURSO DE CAPACITAÇÃO PARA CARPINTEIRO DE FÔRMAS (ENCARGOS COMPLEMENTARES) - HORISTA (H)</t>
  </si>
  <si>
    <t>00001213</t>
  </si>
  <si>
    <t>CARPINTEIRO DE FORMAS (HORISTA)</t>
  </si>
  <si>
    <t>88262 - CARPINTEIRO DE FORMAS COM ENCARGOS COMPLEMENTARES (H)</t>
  </si>
  <si>
    <t>95330</t>
  </si>
  <si>
    <t>CURSO DE CAPACITAÇÃO PARA CARPINTEIRO DE FÔRMAS (ENCARGOS COMPLEMENTARES) - HORISTA</t>
  </si>
  <si>
    <t>94974 - CONCRETO MAGRO PARA LASTRO, TRAÇO 1:4,5:4,5 (EM MASSA SECA DE CIMENTO/ AREIA MÉDIA/ BRITA 1) - PREPARO MANUAL. AF_05/2021 (M3)</t>
  </si>
  <si>
    <t>95360 - CURSO DE CAPACITAÇÃO PARA OPERADOR DE MÁQUINAS E EQUIPAMENTOS (ENCARGOS COMPLEMENTARES) - HORISTA (H)</t>
  </si>
  <si>
    <t>00004230</t>
  </si>
  <si>
    <t>OPERADOR DE MAQUINAS E TRATORES DIVERSOS (TERRAPLANAGEM)</t>
  </si>
  <si>
    <t>88297 - OPERADOR DE MÁQUINAS E EQUIPAMENTOS COM ENCARGOS COMPLEMENTARES (H)</t>
  </si>
  <si>
    <t>95360</t>
  </si>
  <si>
    <t>CURSO DE CAPACITAÇÃO PARA OPERADOR DE MÁQUINAS E EQUIPAMENTOS (ENCARGOS COMPLEMENTARES) - HORISTA</t>
  </si>
  <si>
    <t>91688 - SERRA CIRCULAR DE BANCADA COM MOTOR ELÉTRICO POTÊNCIA DE 5HP, COM COIFA PARA DISCO 10" - DEPRECIAÇÃO. AF_08/2015 (H)</t>
  </si>
  <si>
    <t>00014618</t>
  </si>
  <si>
    <t>SERRA CIRCULAR DE BANCADA COM MOTOR ELETRICO, POTENCIA DE *1600* W, PARA DISCO DE DIAMETRO DE 10" (250 MM)</t>
  </si>
  <si>
    <t>91689 - SERRA CIRCULAR DE BANCADA COM MOTOR ELÉTRICO POTÊNCIA DE 5HP, COM COIFA PARA DISCO 10" - JUROS. AF_08/2015 (H)</t>
  </si>
  <si>
    <t>91693 - SERRA CIRCULAR DE BANCADA COM MOTOR ELÉTRICO POTÊNCIA DE 5HP, COM COIFA PARA DISCO 10" - CHI DIURNO. AF_08/2015 (CHI)</t>
  </si>
  <si>
    <t>88297</t>
  </si>
  <si>
    <t>OPERADOR DE MÁQUINAS E EQUIPAMENTOS COM ENCARGOS COMPLEMENTARES</t>
  </si>
  <si>
    <t>91688</t>
  </si>
  <si>
    <t>SERRA CIRCULAR DE BANCADA COM MOTOR ELÉTRICO POTÊNCIA DE 5HP, COM COIFA PARA DISCO 10" - DEPRECIAÇÃO. AF_08/2015</t>
  </si>
  <si>
    <t>91689</t>
  </si>
  <si>
    <t>SERRA CIRCULAR DE BANCADA COM MOTOR ELÉTRICO POTÊNCIA DE 5HP, COM COIFA PARA DISCO 10" - JUROS. AF_08/2015</t>
  </si>
  <si>
    <t>91690 - SERRA CIRCULAR DE BANCADA COM MOTOR ELÉTRICO POTÊNCIA DE 5HP, COM COIFA PARA DISCO 10" - MANUTENÇÃO. AF_08/2015 (H)</t>
  </si>
  <si>
    <t>91691 - SERRA CIRCULAR DE BANCADA COM MOTOR ELÉTRICO POTÊNCIA DE 5HP, COM COIFA PARA DISCO 10" - MATERIAIS NA OPERAÇÃO. AF_08/2015 (H)</t>
  </si>
  <si>
    <t>91692 - SERRA CIRCULAR DE BANCADA COM MOTOR ELÉTRICO POTÊNCIA DE 5HP, COM COIFA PARA DISCO 10" - CHP DIURNO. AF_08/2015 (CHP)</t>
  </si>
  <si>
    <t>91690</t>
  </si>
  <si>
    <t>SERRA CIRCULAR DE BANCADA COM MOTOR ELÉTRICO POTÊNCIA DE 5HP, COM COIFA PARA DISCO 10" - MANUTENÇÃO. AF_08/2015</t>
  </si>
  <si>
    <t>91691</t>
  </si>
  <si>
    <t>SERRA CIRCULAR DE BANCADA COM MOTOR ELÉTRICO POTÊNCIA DE 5HP, COM COIFA PARA DISCO 10" - MATERIAIS NA OPERAÇÃO. AF_08/2015</t>
  </si>
  <si>
    <t>98445 - PAREDE DE MADEIRA COMPENSADA PARA CONSTRUÇÃO TEMPORÁRIA EM CHAPA SIMPLES, EXTERNA, COM ÁREA LÍQUIDA MAIOR OU IGUAL A 6 M², COM VÃO. AF_05/2018 (M2)</t>
  </si>
  <si>
    <t>00004433</t>
  </si>
  <si>
    <t>CAIBRO NAO APARELHADO  *7,5 X 7,5* CM, EM MACARANDUBA, ANGELIM OU EQUIVALENTE DA REGIAO -  BRUTA</t>
  </si>
  <si>
    <t>00043681</t>
  </si>
  <si>
    <t>CHAPA/PAINEL DE MADEIRA COMPENSADA RESINADA (MADEIRITE RESINADO ROSA) PARA FORMA DE CONCRETO, DE 2200 x 1100 MM, E = 8 A 12 MM</t>
  </si>
  <si>
    <t>00003992</t>
  </si>
  <si>
    <t>TABUA APARELHADA *2,5 X 30* CM, EM MACARANDUBA, ANGELIM OU EQUIVALENTE DA REGIAO</t>
  </si>
  <si>
    <t>94974</t>
  </si>
  <si>
    <t>CONCRETO MAGRO PARA LASTRO, TRAÇO 1:4,5:4,5 (EM MASSA SECA DE CIMENTO/ AREIA MÉDIA/ BRITA 1) - PREPARO MANUAL. AF_05/2021</t>
  </si>
  <si>
    <t>98441 - PAREDE DE MADEIRA COMPENSADA PARA CONSTRUÇÃO TEMPORÁRIA EM CHAPA SIMPLES, EXTERNA, COM ÁREA LÍQUIDA MAIOR OU IGUAL A 6 M², SEM VÃO. AF_05/2018 (M2)</t>
  </si>
  <si>
    <t>98446 - PAREDE DE MADEIRA COMPENSADA PARA CONSTRUÇÃO TEMPORÁRIA EM CHAPA SIMPLES, EXTERNA, COM ÁREA LÍQUIDA MENOR QUE 6 M², COM VÃO. AF_05/2018 (M2)</t>
  </si>
  <si>
    <t>98442 - PAREDE DE MADEIRA COMPENSADA PARA CONSTRUÇÃO TEMPORÁRIA EM CHAPA SIMPLES, EXTERNA, COM ÁREA LÍQUIDA MENOR QUE 6 M², SEM VÃO. AF_05/2018 (M2)</t>
  </si>
  <si>
    <t>91341 - PORTA EM ALUMÍNIO DE ABRIR TIPO VENEZIANA COM GUARNIÇÃO, FIXAÇÃO COM PARAFUSOS - FORNECIMENTO E INSTALAÇÃO. AF_12/2019 (M2)</t>
  </si>
  <si>
    <t>00007568</t>
  </si>
  <si>
    <t>BUCHA DE NYLON SEM ABA S10, COM PARAFUSO DE 6,10 X 65 MM EM ACO ZINCADO COM ROSCA SOBERBA, CABECA CHATA E FENDA PHILLIPS</t>
  </si>
  <si>
    <t>00036888</t>
  </si>
  <si>
    <t>GUARNICAO / MOLDURA / ARREMATE DE ACABAMENTO PARA ESQUADRIA, EM ALUMINIO PERFIL 25, ACABAMENTO ANODIZADO BRANCO OU BRILHANTE, PARA 1 FACE</t>
  </si>
  <si>
    <t>00039025</t>
  </si>
  <si>
    <t>PORTA DE ABRIR EM ALUMINIO TIPO VENEZIANA, ACABAMENTO ANODIZADO NATURAL, SEM GUARNICAO/ALIZAR/VISTA, 87 X 210 CM</t>
  </si>
  <si>
    <t>96995 - REATERRO MANUAL APILOADO COM SOQUETE. AF_10/2017 (M3)</t>
  </si>
  <si>
    <t>93277 - GUINCHO ELÉTRICO DE COLUNA, CAPACIDADE 400 KG, COM MOTO FREIO, MOTOR TRIFÁSICO DE 1,25 CV - DEPRECIAÇÃO. AF_03/2016 (H)</t>
  </si>
  <si>
    <t>00036487</t>
  </si>
  <si>
    <t>GUINCHO ELETRICO DE COLUNA, CAPACIDADE 400 KG, COM MOTO FREIO, MOTOR TRIFASICO DE 1,25 CV</t>
  </si>
  <si>
    <t>93278 - GUINCHO ELÉTRICO DE COLUNA, CAPACIDADE 400 KG, COM MOTO FREIO, MOTOR TRIFÁSICO DE 1,25 CV - JUROS. AF_03/2016 (H)</t>
  </si>
  <si>
    <t>95358 - CURSO DE CAPACITAÇÃO PARA OPERADOR DE GUINCHO (ENCARGOS COMPLEMENTARES) - HORISTA (H)</t>
  </si>
  <si>
    <t>00004253</t>
  </si>
  <si>
    <t>OPERADOR DE GUINCHO OU GUINCHEIRO</t>
  </si>
  <si>
    <t>88295 - OPERADOR DE GUINCHO COM ENCARGOS COMPLEMENTARES (H)</t>
  </si>
  <si>
    <t>95358</t>
  </si>
  <si>
    <t>CURSO DE CAPACITAÇÃO PARA OPERADOR DE GUINCHO (ENCARGOS COMPLEMENTARES) - HORISTA</t>
  </si>
  <si>
    <t>93282 - GUINCHO ELÉTRICO DE COLUNA, CAPACIDADE 400 KG, COM MOTO FREIO, MOTOR TRIFÁSICO DE 1,25 CV - CHI DIURNO. AF_03/2016 (CHI)</t>
  </si>
  <si>
    <t>93277</t>
  </si>
  <si>
    <t>GUINCHO ELÉTRICO DE COLUNA, CAPACIDADE 400 KG, COM MOTO FREIO, MOTOR TRIFÁSICO DE 1,25 CV - DEPRECIAÇÃO. AF_03/2016</t>
  </si>
  <si>
    <t>93278</t>
  </si>
  <si>
    <t>GUINCHO ELÉTRICO DE COLUNA, CAPACIDADE 400 KG, COM MOTO FREIO, MOTOR TRIFÁSICO DE 1,25 CV - JUROS. AF_03/2016</t>
  </si>
  <si>
    <t>88295</t>
  </si>
  <si>
    <t>OPERADOR DE GUINCHO COM ENCARGOS COMPLEMENTARES</t>
  </si>
  <si>
    <t>93279 - GUINCHO ELÉTRICO DE COLUNA, CAPACIDADE 400 KG, COM MOTO FREIO, MOTOR TRIFÁSICO DE 1,25 CV - MANUTENÇÃO. AF_03/2016 (H)</t>
  </si>
  <si>
    <t>93280 - GUINCHO ELÉTRICO DE COLUNA, CAPACIDADE 400 KG, COM MOTO FREIO, MOTOR TRIFÁSICO DE 1,25 CV - MATERIAIS NA OPERAÇÃO. AF_03/2016 (H)</t>
  </si>
  <si>
    <t>93281 - GUINCHO ELÉTRICO DE COLUNA, CAPACIDADE 400 KG, COM MOTO FREIO, MOTOR TRIFÁSICO DE 1,25 CV - CHP DIURNO. AF_03/2016 (CHP)</t>
  </si>
  <si>
    <t>93279</t>
  </si>
  <si>
    <t>GUINCHO ELÉTRICO DE COLUNA, CAPACIDADE 400 KG, COM MOTO FREIO, MOTOR TRIFÁSICO DE 1,25 CV - MANUTENÇÃO. AF_03/2016</t>
  </si>
  <si>
    <t>93280</t>
  </si>
  <si>
    <t>GUINCHO ELÉTRICO DE COLUNA, CAPACIDADE 400 KG, COM MOTO FREIO, MOTOR TRIFÁSICO DE 1,25 CV - MATERIAIS NA OPERAÇÃO. AF_03/2016</t>
  </si>
  <si>
    <t>95385 - CURSO DE CAPACITAÇÃO PARA TELHADISTA (ENCARGOS COMPLEMENTARES) - HORISTA (H)</t>
  </si>
  <si>
    <t>00012869</t>
  </si>
  <si>
    <t>TELHADOR (HORISTA)</t>
  </si>
  <si>
    <t>88323 - TELHADISTA COM ENCARGOS COMPLEMENTARES (H)</t>
  </si>
  <si>
    <t>95385</t>
  </si>
  <si>
    <t>CURSO DE CAPACITAÇÃO PARA TELHADISTA (ENCARGOS COMPLEMENTARES) - HORISTA</t>
  </si>
  <si>
    <t>94210 - TELHAMENTO COM TELHA ONDULADA DE FIBROCIMENTO E = 6 MM, COM RECOBRIMENTO LATERAL DE 1 1/4 DE ONDA PARA TELHADO COM INCLINAÇÃO MÁXIMA DE 10°, COM ATÉ 2 ÁGUAS, INCLUSO IÇAMENTO. AF_07/2019 (M2)</t>
  </si>
  <si>
    <t>00007194</t>
  </si>
  <si>
    <t>TELHA DE FIBROCIMENTO ONDULADA E = 6 MM, DE 2,44 X 1,10 M (SEM AMIANTO)</t>
  </si>
  <si>
    <t>92543 - TRAMA DE MADEIRA COMPOSTA POR TERÇAS PARA TELHADOS DE ATÉ 2 ÁGUAS PARA TELHA ONDULADA DE FIBROCIMENTO, METÁLICA, PLÁSTICA OU TERMOACÚSTICA, INCLUSO TRANSPORTE VERTICAL. AF_07/2019 (M2)</t>
  </si>
  <si>
    <t>00040568</t>
  </si>
  <si>
    <t>PREGO DE ACO POLIDO COM CABECA 22 X 48 (4 1/4 X 5)</t>
  </si>
  <si>
    <t>00004425</t>
  </si>
  <si>
    <t>VIGA NAO APARELHADA  *6 X 12* CM, EM MACARANDUBA, ANGELIM OU EQUIVALENTE DA REGIAO - BRUTA</t>
  </si>
  <si>
    <t>88261 - CARPINTEIRO DE ESQUADRIA COM ENCARGOS COMPLEMENTARES (H)</t>
  </si>
  <si>
    <t>95390 - CURSO DE CAPACITAÇÃO PARA JARDINEIRO (ENCARGOS COMPLEMENTARES) - HORISTA (H)</t>
  </si>
  <si>
    <t>00044503</t>
  </si>
  <si>
    <t>JARDINEIRO (HORISTA)</t>
  </si>
  <si>
    <t>88441 - JARDINEIRO COM ENCARGOS COMPLEMENTARES (H)</t>
  </si>
  <si>
    <t>95390</t>
  </si>
  <si>
    <t>CURSO DE CAPACITAÇÃO PARA JARDINEIRO (ENCARGOS COMPLEMENTARES) - HORISTA</t>
  </si>
  <si>
    <t>89029 - TRATOR DE ESTEIRAS, POTÊNCIA 100 HP, PESO OPERACIONAL 9,4 T, COM LÂMINA 2,19 M3 - DEPRECIAÇÃO. AF_06/2014 (H)</t>
  </si>
  <si>
    <t>00007622</t>
  </si>
  <si>
    <t>TRATOR DE ESTEIRAS, POTENCIA DE 100 HP, PESO OPERACIONAL DE 9,4 T, COM LAMINA COM CAPACIDADE DE 2,19 M3</t>
  </si>
  <si>
    <t>89030 - TRATOR DE ESTEIRAS, POTÊNCIA 100 HP, PESO OPERACIONAL 9,4 T, COM LÂMINA 2,19 M3 - JUROS. AF_06/2014 (H)</t>
  </si>
  <si>
    <t>95386 - CURSO DE CAPACITAÇÃO PARA TRATORISTA (ENCARGOS COMPLEMENTARES) - HORISTA (H)</t>
  </si>
  <si>
    <t>00004237</t>
  </si>
  <si>
    <t>OPERADOR DE TRATOR - EXCLUSIVE AGROPECUARIA</t>
  </si>
  <si>
    <t>88324 - TRATORISTA COM ENCARGOS COMPLEMENTARES (H)</t>
  </si>
  <si>
    <t>95386</t>
  </si>
  <si>
    <t>CURSO DE CAPACITAÇÃO PARA TRATORISTA (ENCARGOS COMPLEMENTARES) - HORISTA</t>
  </si>
  <si>
    <t>89031 - TRATOR DE ESTEIRAS, POTÊNCIA 100 HP, PESO OPERACIONAL 9,4 T, COM LÂMINA 2,19 M3 - CHI DIURNO. AF_06/2014 (CHI)</t>
  </si>
  <si>
    <t>89029</t>
  </si>
  <si>
    <t>TRATOR DE ESTEIRAS, POTÊNCIA 100 HP, PESO OPERACIONAL 9,4 T, COM LÂMINA 2,19 M3 - DEPRECIAÇÃO. AF_06/2014</t>
  </si>
  <si>
    <t>89030</t>
  </si>
  <si>
    <t>TRATOR DE ESTEIRAS, POTÊNCIA 100 HP, PESO OPERACIONAL 9,4 T, COM LÂMINA 2,19 M3 - JUROS. AF_06/2014</t>
  </si>
  <si>
    <t>88324</t>
  </si>
  <si>
    <t>TRATORISTA COM ENCARGOS COMPLEMENTARES</t>
  </si>
  <si>
    <t>5724 - TRATOR DE ESTEIRAS, POTÊNCIA 100 HP, PESO OPERACIONAL 9,4 T, COM LÂMINA 2,19 M3 - MANUTENÇÃO. AF_06/2014 (H)</t>
  </si>
  <si>
    <t>53817 - TRATOR DE ESTEIRAS, POTÊNCIA 100 HP, PESO OPERACIONAL 9,4 T, COM LÂMINA 2,19 M3 - MATERIAIS NA OPERAÇÃO. AF_06/2014 (H)</t>
  </si>
  <si>
    <t>00004221</t>
  </si>
  <si>
    <t>OLEO DIESEL COMBUSTIVEL COMUM</t>
  </si>
  <si>
    <t>89032 - TRATOR DE ESTEIRAS, POTÊNCIA 100 HP, PESO OPERACIONAL 9,4 T, COM LÂMINA 2,19 M3 - CHP DIURNO. AF_06/2014 (CHP)</t>
  </si>
  <si>
    <t>5724</t>
  </si>
  <si>
    <t>TRATOR DE ESTEIRAS, POTÊNCIA 100 HP, PESO OPERACIONAL 9,4 T, COM LÂMINA 2,19 M3 - MANUTENÇÃO. AF_06/2014</t>
  </si>
  <si>
    <t>53817</t>
  </si>
  <si>
    <t>TRATOR DE ESTEIRAS, POTÊNCIA 100 HP, PESO OPERACIONAL 9,4 T, COM LÂMINA 2,19 M3 - MATERIAIS NA OPERAÇÃO. AF_06/2014</t>
  </si>
  <si>
    <t>91396 - CAMINHÃO PIPA 10.000 L TRUCADO, PESO BRUTO TOTAL 23.000 KG, CARGA ÚTIL MÁXIMA 15.935 KG, DISTÂNCIA ENTRE EIXOS 4,8 M, POTÊNCIA 230 CV, INCLUSIVE TANQUE DE AÇO PARA TRANSPORTE DE ÁGUA - DEPRECIAÇÃO. AF_06/2014 (H)</t>
  </si>
  <si>
    <t>00037758</t>
  </si>
  <si>
    <t>CAMINHAO TRUCADO, PESO BRUTO TOTAL 23000 KG, CARGA UTIL MAXIMA 15285 KG, DISTANCIA ENTRE EIXOS 4,80 M, POTENCIA 326 CV (INCLUI CABINE E CHASSI, NAO INCLUI CARROCERIA)</t>
  </si>
  <si>
    <t>00037736</t>
  </si>
  <si>
    <t>TANQUE DE ACO CARBONO NAO REVESTIDO, PARA TRANSPORTE DE AGUA COM CAPACIDADE DE 10 M3, COM BOMBA CENTRIFUGA POR TOMADA DE FORCA, VAZAO MAXIMA *75* M3/H (INCLUI MONTAGEM, NAO INCLUI CAMINHAO)</t>
  </si>
  <si>
    <t>91398 - CAMINHÃO PIPA 10.000 L TRUCADO, PESO BRUTO TOTAL 23.000 KG, CARGA ÚTIL MÁXIMA 15.935 KG, DISTÂNCIA ENTRE EIXOS 4,8 M, POTÊNCIA 230 CV, INCLUSIVE TANQUE DE AÇO PARA TRANSPORTE DE ÁGUA - IMPOSTOS E SEGUROS. AF_06/2014 (H)</t>
  </si>
  <si>
    <t>91397 - CAMINHÃO PIPA 10.000 L TRUCADO, PESO BRUTO TOTAL 23.000 KG, CARGA ÚTIL MÁXIMA 15.935 KG, DISTÂNCIA ENTRE EIXOS 4,8 M, POTÊNCIA 230 CV, INCLUSIVE TANQUE DE AÇO PARA TRANSPORTE DE ÁGUA - JUROS. AF_06/2014 (H)</t>
  </si>
  <si>
    <t>95347 - CURSO DE CAPACITAÇÃO PARA MOTORISTA DE CAMINHÃO (ENCARGOS COMPLEMENTARES) - HORISTA (H)</t>
  </si>
  <si>
    <t>00004093</t>
  </si>
  <si>
    <t>MOTORISTA DE CAMINHAO</t>
  </si>
  <si>
    <t>88282 - MOTORISTA DE CAMINHÃO COM ENCARGOS COMPLEMENTARES (H)</t>
  </si>
  <si>
    <t>95347</t>
  </si>
  <si>
    <t>CURSO DE CAPACITAÇÃO PARA MOTORISTA DE CAMINHÃO (ENCARGOS COMPLEMENTARES) - HORISTA</t>
  </si>
  <si>
    <t>5903 - CAMINHÃO PIPA 10.000 L TRUCADO, PESO BRUTO TOTAL 23.000 KG, CARGA ÚTIL MÁXIMA 15.935 KG, DISTÂNCIA ENTRE EIXOS 4,8 M, POTÊNCIA 230 CV, INCLUSIVE TANQUE DE AÇO PARA TRANSPORTE DE ÁGUA - CHI DIURNO. AF_06/2014 (CHI)</t>
  </si>
  <si>
    <t>91396</t>
  </si>
  <si>
    <t>CAMINHÃO PIPA 10.000 L TRUCADO, PESO BRUTO TOTAL 23.000 KG, CARGA ÚTIL MÁXIMA 15.935 KG, DISTÂNCIA ENTRE EIXOS 4,8 M, POTÊNCIA 230 CV, INCLUSIVE TANQUE DE AÇO PARA TRANSPORTE DE ÁGUA - DEPRECIAÇÃO. AF_06/2014</t>
  </si>
  <si>
    <t>91398</t>
  </si>
  <si>
    <t>CAMINHÃO PIPA 10.000 L TRUCADO, PESO BRUTO TOTAL 23.000 KG, CARGA ÚTIL MÁXIMA 15.935 KG, DISTÂNCIA ENTRE EIXOS 4,8 M, POTÊNCIA 230 CV, INCLUSIVE TANQUE DE AÇO PARA TRANSPORTE DE ÁGUA - IMPOSTOS E SEGUROS. AF_06/2014</t>
  </si>
  <si>
    <t>91397</t>
  </si>
  <si>
    <t>CAMINHÃO PIPA 10.000 L TRUCADO, PESO BRUTO TOTAL 23.000 KG, CARGA ÚTIL MÁXIMA 15.935 KG, DISTÂNCIA ENTRE EIXOS 4,8 M, POTÊNCIA 230 CV, INCLUSIVE TANQUE DE AÇO PARA TRANSPORTE DE ÁGUA - JUROS. AF_06/2014</t>
  </si>
  <si>
    <t>88282</t>
  </si>
  <si>
    <t>MOTORISTA DE CAMINHÃO COM ENCARGOS COMPLEMENTARES</t>
  </si>
  <si>
    <t>5763 - CAMINHÃO PIPA 10.000 L TRUCADO, PESO BRUTO TOTAL 23.000 KG, CARGA ÚTIL MÁXIMA 15.935 KG, DISTÂNCIA ENTRE EIXOS 4,8 M, POTÊNCIA 230 CV, INCLUSIVE TANQUE DE AÇO PARA TRANSPORTE DE ÁGUA - MANUTENÇÃO. AF_06/2014 (H)</t>
  </si>
  <si>
    <t>53831 - CAMINHÃO PIPA 10.000 L TRUCADO, PESO BRUTO TOTAL 23.000 KG, CARGA ÚTIL MÁXIMA 15.935 KG, DISTÂNCIA ENTRE EIXOS 4,8 M, POTÊNCIA 230 CV, INCLUSIVE TANQUE DE AÇO PARA TRANSPORTE DE ÁGUA - MATERIAIS NA OPERAÇÃO. AF_06/2014 (H)</t>
  </si>
  <si>
    <t>5901 - CAMINHÃO PIPA 10.000 L TRUCADO, PESO BRUTO TOTAL 23.000 KG, CARGA ÚTIL MÁXIMA 15.935 KG, DISTÂNCIA ENTRE EIXOS 4,8 M, POTÊNCIA 230 CV, INCLUSIVE TANQUE DE AÇO PARA TRANSPORTE DE ÁGUA - CHP DIURNO. AF_06/2014 (CHP)</t>
  </si>
  <si>
    <t>5763</t>
  </si>
  <si>
    <t>CAMINHÃO PIPA 10.000 L TRUCADO, PESO BRUTO TOTAL 23.000 KG, CARGA ÚTIL MÁXIMA 15.935 KG, DISTÂNCIA ENTRE EIXOS 4,8 M, POTÊNCIA 230 CV, INCLUSIVE TANQUE DE AÇO PARA TRANSPORTE DE ÁGUA - MANUTENÇÃO. AF_06/2014</t>
  </si>
  <si>
    <t>53831</t>
  </si>
  <si>
    <t>CAMINHÃO PIPA 10.000 L TRUCADO, PESO BRUTO TOTAL 23.000 KG, CARGA ÚTIL MÁXIMA 15.935 KG, DISTÂNCIA ENTRE EIXOS 4,8 M, POTÊNCIA 230 CV, INCLUSIVE TANQUE DE AÇO PARA TRANSPORTE DE ÁGUA - MATERIAIS NA OPERAÇÃO. AF_06/2014</t>
  </si>
  <si>
    <t>91529 - COMPACTADOR DE SOLOS DE PERCUSSÃO (SOQUETE) COM MOTOR A GASOLINA 4 TEMPOS, POTÊNCIA 4 CV - DEPRECIAÇÃO. AF_08/2015 (H)</t>
  </si>
  <si>
    <t>00013458</t>
  </si>
  <si>
    <t>COMPACTADOR DE SOLOS DE PERCURSAO (SOQUETE) COM MOTOR A GASOLINA 4 TEMPOS DE 4 HP (4 CV)</t>
  </si>
  <si>
    <t>91530 - COMPACTADOR DE SOLOS DE PERCUSSÃO (SOQUETE) COM MOTOR A GASOLINA 4 TEMPOS, POTÊNCIA 4 CV - JUROS. AF_08/2015 (H)</t>
  </si>
  <si>
    <t>91534 - COMPACTADOR DE SOLOS DE PERCUSSÃO (SOQUETE) COM MOTOR A GASOLINA 4 TEMPOS, POTÊNCIA 4 CV - CHI DIURNO. AF_08/2015 (CHI)</t>
  </si>
  <si>
    <t>91529</t>
  </si>
  <si>
    <t>COMPACTADOR DE SOLOS DE PERCUSSÃO (SOQUETE) COM MOTOR A GASOLINA 4 TEMPOS, POTÊNCIA 4 CV - DEPRECIAÇÃO. AF_08/2015</t>
  </si>
  <si>
    <t>91530</t>
  </si>
  <si>
    <t>COMPACTADOR DE SOLOS DE PERCUSSÃO (SOQUETE) COM MOTOR A GASOLINA 4 TEMPOS, POTÊNCIA 4 CV - JUROS. AF_08/2015</t>
  </si>
  <si>
    <t>91531 - COMPACTADOR DE SOLOS DE PERCUSSÃO (SOQUETE) COM MOTOR A GASOLINA 4 TEMPOS, POTÊNCIA 4 CV - MANUTENÇÃO. AF_08/2015 (H)</t>
  </si>
  <si>
    <t>91532 - COMPACTADOR DE SOLOS DE PERCUSSÃO (SOQUETE) COM MOTOR A GASOLINA 4 TEMPOS, POTÊNCIA 4 CV - MATERIAIS NA OPERAÇÃO. AF_08/2015 (H)</t>
  </si>
  <si>
    <t>00004222</t>
  </si>
  <si>
    <t>GASOLINA COMUM</t>
  </si>
  <si>
    <t>91533 - COMPACTADOR DE SOLOS DE PERCUSSÃO (SOQUETE) COM MOTOR A GASOLINA 4 TEMPOS, POTÊNCIA 4 CV - CHP DIURNO. AF_08/2015 (CHP)</t>
  </si>
  <si>
    <t>91531</t>
  </si>
  <si>
    <t>COMPACTADOR DE SOLOS DE PERCUSSÃO (SOQUETE) COM MOTOR A GASOLINA 4 TEMPOS, POTÊNCIA 4 CV - MANUTENÇÃO. AF_08/2015</t>
  </si>
  <si>
    <t>91532</t>
  </si>
  <si>
    <t>COMPACTADOR DE SOLOS DE PERCUSSÃO (SOQUETE) COM MOTOR A GASOLINA 4 TEMPOS, POTÊNCIA 4 CV - MATERIAIS NA OPERAÇÃO. AF_08/2015</t>
  </si>
  <si>
    <t>95606 - UMIDIFICAÇÃO DE MATERIAL PARA VALAS COM CAMINHÃO PIPA 10000L. AF_11/2016 (M3)</t>
  </si>
  <si>
    <t>95308 - CURSO DE CAPACITAÇÃO PARA AJUDANTE DE ARMADOR (ENCARGOS COMPLEMENTARES) - HORISTA (H)</t>
  </si>
  <si>
    <t>00006114</t>
  </si>
  <si>
    <t>AJUDANTE DE ARMADOR (HORISTA)</t>
  </si>
  <si>
    <t>88238 - AJUDANTE DE ARMADOR COM ENCARGOS COMPLEMENTARES (H)</t>
  </si>
  <si>
    <t>95308</t>
  </si>
  <si>
    <t>CURSO DE CAPACITAÇÃO PARA AJUDANTE DE ARMADOR (ENCARGOS COMPLEMENTARES) - HORISTA</t>
  </si>
  <si>
    <t>95314 - CURSO DE CAPACITAÇÃO PARA ARMADOR (ENCARGOS COMPLEMENTARES) - HORISTA (H)</t>
  </si>
  <si>
    <t>00000378</t>
  </si>
  <si>
    <t>ARMADOR (HORISTA)</t>
  </si>
  <si>
    <t>88245 - ARMADOR COM ENCARGOS COMPLEMENTARES (H)</t>
  </si>
  <si>
    <t>95314</t>
  </si>
  <si>
    <t>CURSO DE CAPACITAÇÃO PARA ARMADOR (ENCARGOS COMPLEMENTARES) - HORISTA</t>
  </si>
  <si>
    <t>92792 - CORTE E DOBRA DE AÇO CA-50, DIÂMETRO DE 6,3 MM, UTILIZADO EM ESTRUTURAS DIVERSAS, EXCETO LAJES. AF_12/2015 (KG)</t>
  </si>
  <si>
    <t>00000032</t>
  </si>
  <si>
    <t>ACO CA-50, 6,3 MM, VERGALHAO</t>
  </si>
  <si>
    <t>92794 - CORTE E DOBRA DE AÇO CA-50, DIÂMETRO DE 10,0 MM, UTILIZADO EM ESTRUTURAS DIVERSAS, EXCETO LAJES. AF_12/2015 (KG)</t>
  </si>
  <si>
    <t>00000034</t>
  </si>
  <si>
    <t>ACO CA-50, 10,0 MM, VERGALHAO</t>
  </si>
  <si>
    <t>92791 - CORTE E DOBRA DE AÇO CA-60, DIÂMETRO DE 5,0 MM, UTILIZADO EM ESTRUTURAS DIVERSAS, EXCETO LAJES. AF_12/2015 (KG)</t>
  </si>
  <si>
    <t>00043059</t>
  </si>
  <si>
    <t>ACO CA-60, 4,2 MM, OU 5,0 MM, OU 6,0 MM, OU 7,0 MM, VERGALHAO</t>
  </si>
  <si>
    <t>90582 - VIBRADOR DE IMERSÃO, DIÂMETRO DE PONTEIRA 45MM, MOTOR ELÉTRICO TRIFÁSICO POTÊNCIA DE 2 CV - DEPRECIAÇÃO. AF_06/2015 (H)</t>
  </si>
  <si>
    <t>00013896</t>
  </si>
  <si>
    <t>VIBRADOR DE IMERSAO, DIAMETRO DA PONTEIRA DE *45* MM, COM MOTOR ELETRICO TRIFASICO DE 2 HP (2 CV)</t>
  </si>
  <si>
    <t>90583 - VIBRADOR DE IMERSÃO, DIÂMETRO DE PONTEIRA 45MM, MOTOR ELÉTRICO TRIFÁSICO POTÊNCIA DE 2 CV - JUROS. AF_06/2015 (H)</t>
  </si>
  <si>
    <t>90587 - VIBRADOR DE IMERSÃO, DIÂMETRO DE PONTEIRA 45MM, MOTOR ELÉTRICO TRIFÁSICO POTÊNCIA DE 2 CV - CHI DIURNO. AF_06/2015 (CHI)</t>
  </si>
  <si>
    <t>90582</t>
  </si>
  <si>
    <t>VIBRADOR DE IMERSÃO, DIÂMETRO DE PONTEIRA 45MM, MOTOR ELÉTRICO TRIFÁSICO POTÊNCIA DE 2 CV - DEPRECIAÇÃO. AF_06/2015</t>
  </si>
  <si>
    <t>90583</t>
  </si>
  <si>
    <t>VIBRADOR DE IMERSÃO, DIÂMETRO DE PONTEIRA 45MM, MOTOR ELÉTRICO TRIFÁSICO POTÊNCIA DE 2 CV - JUROS. AF_06/2015</t>
  </si>
  <si>
    <t>90584 - VIBRADOR DE IMERSÃO, DIÂMETRO DE PONTEIRA 45MM, MOTOR ELÉTRICO TRIFÁSICO POTÊNCIA DE 2 CV - MANUTENÇÃO. AF_06/2015 (H)</t>
  </si>
  <si>
    <t>90585 - VIBRADOR DE IMERSÃO, DIÂMETRO DE PONTEIRA 45MM, MOTOR ELÉTRICO TRIFÁSICO POTÊNCIA DE 2 CV - MATERIAIS NA OPERAÇÃO. AF_06/2015 (H)</t>
  </si>
  <si>
    <t>90586 - VIBRADOR DE IMERSÃO, DIÂMETRO DE PONTEIRA 45MM, MOTOR ELÉTRICO TRIFÁSICO POTÊNCIA DE 2 CV - CHP DIURNO. AF_06/2015 (CHP)</t>
  </si>
  <si>
    <t>90584</t>
  </si>
  <si>
    <t>VIBRADOR DE IMERSÃO, DIÂMETRO DE PONTEIRA 45MM, MOTOR ELÉTRICO TRIFÁSICO POTÊNCIA DE 2 CV - MANUTENÇÃO. AF_06/2015</t>
  </si>
  <si>
    <t>90585</t>
  </si>
  <si>
    <t>VIBRADOR DE IMERSÃO, DIÂMETRO DE PONTEIRA 45MM, MOTOR ELÉTRICO TRIFÁSICO POTÊNCIA DE 2 CV - MATERIAIS NA OPERAÇÃO. AF_06/2015</t>
  </si>
  <si>
    <t>92793 - CORTE E DOBRA DE AÇO CA-50, DIÂMETRO DE 8,0 MM, UTILIZADO EM ESTRUTURAS DIVERSAS, EXCETO LAJES. AF_12/2015 (KG)</t>
  </si>
  <si>
    <t>00000033</t>
  </si>
  <si>
    <t>ACO CA-50, 8,0 MM, VERGALHAO</t>
  </si>
  <si>
    <t>92264 - FABRICAÇÃO DE FÔRMA PARA PILARES E ESTRUTURAS SIMILARES, EM CHAPA DE MADEIRA COMPENSADA PLASTIFICADA, E = 18 MM. AF_09/2020 (M2)</t>
  </si>
  <si>
    <t>00001345</t>
  </si>
  <si>
    <t>CHAPA/PAINEL DE MADEIRA COMPENSADA PLASTIFICADA (MADEIRITE PLASTIFICADO) PARA FORMA DE CONCRETO, DE 2200 x 1100 MM, E = *17* MM</t>
  </si>
  <si>
    <t>92795 - CORTE E DOBRA DE AÇO CA-50, DIÂMETRO DE 12,5 MM, UTILIZADO EM ESTRUTURAS DIVERSAS, EXCETO LAJES. AF_12/2015 (KG)</t>
  </si>
  <si>
    <t>00043055</t>
  </si>
  <si>
    <t>ACO CA-50, 12,5 MM OU 16,0 MM, VERGALHAO</t>
  </si>
  <si>
    <t>92272 - FABRICAÇÃO DE ESCORAS DE VIGA DO TIPO GARFO, EM MADEIRA. AF_09/2020 (M)</t>
  </si>
  <si>
    <t>92266 - FABRICAÇÃO DE FÔRMA PARA VIGAS, EM CHAPA DE MADEIRA COMPENSADA PLASTIFICADA, E = 18 MM. AF_09/2020 (M2)</t>
  </si>
  <si>
    <t>92268 - FABRICAÇÃO DE FÔRMA PARA LAJES, EM CHAPA DE MADEIRA COMPENSADA PLASTIFICADA, E = 18 MM. AF_09/2020 (M2)</t>
  </si>
  <si>
    <t>95281 - DESEMPENADEIRA DE CONCRETO, PESO DE 75KG, 4 PÁS, MOTOR A GASOLINA, POTÊNCIA 5,5 HP ? MATERIAIS NA OPERAÇÃO. AF_09/2016 (H)</t>
  </si>
  <si>
    <t>95278 - DESEMPENADEIRA DE CONCRETO, PESO DE 75KG, 4 PÁS, MOTOR A GASOLINA, POTÊNCIA 5,5 HP - DEPRECIAÇÃO. AF_09/2016 (H)</t>
  </si>
  <si>
    <t>00010658</t>
  </si>
  <si>
    <t>ALISADORA DE CONCRETO COM MOTOR A GASOLINA DE 5,5 HP, PESO COM MOTOR DE 78 KG, 4 PAS</t>
  </si>
  <si>
    <t>95279 - DESEMPENADEIRA DE CONCRETO, PESO DE 75KG, 4 PÁS, MOTOR A GASOLINA, POTÊNCIA 5,5 HP - JUROS. AF_09/2016 (H)</t>
  </si>
  <si>
    <t>95280 - DESEMPENADEIRA DE CONCRETO, PESO DE 75KG, 4 PÁS, MOTOR A GASOLINA, POTÊNCIA 5,5 HP - MANUTENÇÃO. AF_09/2016 (H)</t>
  </si>
  <si>
    <t>95282 - DESEMPENADEIRA DE CONCRETO, PESO DE 75KG, 4 PÁS, MOTOR A GASOLINA, POTÊNCIA 5,5 HP - CHP DIURNO. AF_09/2016 (CHP)</t>
  </si>
  <si>
    <t>95281</t>
  </si>
  <si>
    <t>DESEMPENADEIRA DE CONCRETO, PESO DE 75KG, 4 PÁS, MOTOR A GASOLINA, POTÊNCIA 5,5 HP ? MATERIAIS NA OPERAÇÃO. AF_09/2016</t>
  </si>
  <si>
    <t>95278</t>
  </si>
  <si>
    <t>DESEMPENADEIRA DE CONCRETO, PESO DE 75KG, 4 PÁS, MOTOR A GASOLINA, POTÊNCIA 5,5 HP - DEPRECIAÇÃO. AF_09/2016</t>
  </si>
  <si>
    <t>95279</t>
  </si>
  <si>
    <t>DESEMPENADEIRA DE CONCRETO, PESO DE 75KG, 4 PÁS, MOTOR A GASOLINA, POTÊNCIA 5,5 HP - JUROS. AF_09/2016</t>
  </si>
  <si>
    <t>95280</t>
  </si>
  <si>
    <t>DESEMPENADEIRA DE CONCRETO, PESO DE 75KG, 4 PÁS, MOTOR A GASOLINA, POTÊNCIA 5,5 HP - MANUTENÇÃO. AF_09/2016</t>
  </si>
  <si>
    <t>87294 - ARGAMASSA TRAÇO 1:2:9 (EM VOLUME DE CIMENTO, CAL E AREIA MÉDIA ÚMIDA) PARA EMBOÇO/MASSA ÚNICA/ASSENTAMENTO DE ALVENARIA DE VEDAÇÃO, PREPARO MECÂNICO COM BETONEIRA 600 L. AF_08/2019 (M3)</t>
  </si>
  <si>
    <t>94970 - CONCRETO FCK = 20MPA, TRAÇO 1:2,7:3 (EM MASSA SECA DE CIMENTO/ AREIA MÉDIA/ BRITA 1) - PREPARO MECÂNICO COM BETONEIRA 600 L. AF_05/2021 (M3)</t>
  </si>
  <si>
    <t>92270 - FABRICAÇÃO DE FÔRMA PARA VIGAS, COM MADEIRA SERRADA, E = 25 MM. AF_09/2020 (M2)</t>
  </si>
  <si>
    <t>88240 - AJUDANTE DE ESTRUTURA METÁLICA COM ENCARGOS COMPLEMENTARES (H)</t>
  </si>
  <si>
    <t>00044499</t>
  </si>
  <si>
    <t>AJUDANTE DE ESTRUTURAS METALICAS HORISTA</t>
  </si>
  <si>
    <t>95310</t>
  </si>
  <si>
    <t>CURSO DE CAPACITAÇÃO PARA AJUDANTE DE ESTRUTURA METÁLICA (ENCARGOS COMPLEMENTARES) - HORISTA</t>
  </si>
  <si>
    <t>93283 - GUINDASTE HIDRÁULICO AUTOPROPELIDO, COM LANÇA TELESCÓPICA 40 M, CAPACIDADE MÁXIMA 60 T, POTÊNCIA 260 KW - DEPRECIAÇÃO. AF_03/2016 (H)</t>
  </si>
  <si>
    <t>00044474</t>
  </si>
  <si>
    <t>GUINDASTE HIDRAULICO AUTOPROPELIDO, COM LANCA TELESCOPICA 40 M, CAPACIDADE MAXIMA 60 T, POTENCIA 260 KW, TRACAO  6 X 6</t>
  </si>
  <si>
    <t>93296 - GUINDASTE HIDRÁULICO AUTOPROPELIDO, COM LANÇA TELESCÓPICA 40 M, CAPACIDADE MÁXIMA 60 T, POTÊNCIA 260 KW - IMPOSTOS E SEGUROS. AF_03/2016 (H)</t>
  </si>
  <si>
    <t>93284 - GUINDASTE HIDRÁULICO AUTOPROPELIDO, COM LANÇA TELESCÓPICA 40 M, CAPACIDADE MÁXIMA 60 T, POTÊNCIA 260 KW - JUROS. AF_03/2016 (H)</t>
  </si>
  <si>
    <t>95359 - CURSO DE CAPACITAÇÃO PARA OPERADOR DE GUINDASTE (ENCARGOS COMPLEMENTARES) - HORISTA (H)</t>
  </si>
  <si>
    <t>00004254</t>
  </si>
  <si>
    <t>OPERADOR DE GUINDASTE</t>
  </si>
  <si>
    <t>88296 - OPERADOR DE GUINDASTE COM ENCARGOS COMPLEMENTARES (H)</t>
  </si>
  <si>
    <t>95359</t>
  </si>
  <si>
    <t>CURSO DE CAPACITAÇÃO PARA OPERADOR DE GUINDASTE (ENCARGOS COMPLEMENTARES) - HORISTA</t>
  </si>
  <si>
    <t>93288 - GUINDASTE HIDRÁULICO AUTOPROPELIDO, COM LANÇA TELESCÓPICA 40 M, CAPACIDADE MÁXIMA 60 T, POTÊNCIA 260 KW - CHI DIURNO. AF_03/2016 (CHI)</t>
  </si>
  <si>
    <t>93283</t>
  </si>
  <si>
    <t>GUINDASTE HIDRÁULICO AUTOPROPELIDO, COM LANÇA TELESCÓPICA 40 M, CAPACIDADE MÁXIMA 60 T, POTÊNCIA 260 KW - DEPRECIAÇÃO. AF_03/2016</t>
  </si>
  <si>
    <t>93296</t>
  </si>
  <si>
    <t>GUINDASTE HIDRÁULICO AUTOPROPELIDO, COM LANÇA TELESCÓPICA 40 M, CAPACIDADE MÁXIMA 60 T, POTÊNCIA 260 KW - IMPOSTOS E SEGUROS. AF_03/2016</t>
  </si>
  <si>
    <t>93284</t>
  </si>
  <si>
    <t>GUINDASTE HIDRÁULICO AUTOPROPELIDO, COM LANÇA TELESCÓPICA 40 M, CAPACIDADE MÁXIMA 60 T, POTÊNCIA 260 KW - JUROS. AF_03/2016</t>
  </si>
  <si>
    <t>88296</t>
  </si>
  <si>
    <t>OPERADOR DE GUINDASTE COM ENCARGOS COMPLEMENTARES</t>
  </si>
  <si>
    <t>93285 - GUINDASTE HIDRÁULICO AUTOPROPELIDO, COM LANÇA TELESCÓPICA 40 M, CAPACIDADE MÁXIMA 60 T, POTÊNCIA 260 KW - MANUTENÇÃO. AF_03/2016 (H)</t>
  </si>
  <si>
    <t>93286 - GUINDASTE HIDRÁULICO AUTOPROPELIDO, COM LANÇA TELESCÓPICA 40 M, CAPACIDADE MÁXIMA 60 T, POTÊNCIA 260 KW - MATERIAIS NA OPERAÇÃO. AF_03/2016 (H)</t>
  </si>
  <si>
    <t>93287 - GUINDASTE HIDRÁULICO AUTOPROPELIDO, COM LANÇA TELESCÓPICA 40 M, CAPACIDADE MÁXIMA 60 T, POTÊNCIA 260 KW - CHP DIURNO. AF_03/2016 (CHP)</t>
  </si>
  <si>
    <t>93285</t>
  </si>
  <si>
    <t>GUINDASTE HIDRÁULICO AUTOPROPELIDO, COM LANÇA TELESCÓPICA 40 M, CAPACIDADE MÁXIMA 60 T, POTÊNCIA 260 KW - MANUTENÇÃO. AF_03/2016</t>
  </si>
  <si>
    <t>93286</t>
  </si>
  <si>
    <t>GUINDASTE HIDRÁULICO AUTOPROPELIDO, COM LANÇA TELESCÓPICA 40 M, CAPACIDADE MÁXIMA 60 T, POTÊNCIA 260 KW - MATERIAIS NA OPERAÇÃO. AF_03/2016</t>
  </si>
  <si>
    <t>93404 - MÁQUINA JATO DE PRESSAO PORTÁTIL, CAMARA DE 1 SAIDA, CAPACIDADE 280 L, DIAMETRO 670 MM, BICO DE JATO CURTO VENTURI DE 5/16'' , MANGUEIRA DE 1'' COM COMPRESSOR DE AR REBOCÁVEL 189 PCM E MOTOR DIESEL 63 CV - DEPRECIAÇÃO. AF_03/2016 (H)</t>
  </si>
  <si>
    <t>00036522</t>
  </si>
  <si>
    <t>COMPRESSOR DE AR REBOCAVEL, VAZAO 189 PCM, PRESSAO EFETIVA DE TRABALHO 102 PSI, MOTOR DIESEL, POTENCIA 63 CV</t>
  </si>
  <si>
    <t>00039813</t>
  </si>
  <si>
    <t>MAQUINA TIPO VASO/TANQUE/JATO DE PRESSAO PORTATIL PARA JATEAMENTO, CONTROLE AUTOMATICO E REMOTO, CAMARA DE 1 SAIDA, 280 L, DIAM. *670* MM, BICO JATO CURTO VENTURI DE 5/16", MANGUEIRA DE 1" DE 10 M, COMPLETA (VALVULAS POP UP E DOSADORA, FUNDO CONICO ETC)</t>
  </si>
  <si>
    <t>93405 - MÁQUINA JATO DE PRESSAO PORTÁTIL, CAMARA DE 1 SAIDA, CAPACIDADE 280 L, DIAMETRO 670 MM, BICO DE JATO CURTO VENTURI DE 5/16'' , MANGUEIRA DE 1'' COM COMPRESSOR DE AR REBOCÁVEL 189 PCM E MOTOR DIESEL 63 CV - JUROS. AF_03/2016 (H)</t>
  </si>
  <si>
    <t>95368 - CURSO DE CAPACITAÇÃO PARA OPERADOR JATO DE AREIA OU JATISTA (ENCARGOS COMPLEMENTARES) - HORISTA (H)</t>
  </si>
  <si>
    <t>00004251</t>
  </si>
  <si>
    <t>OPERADOR DE JATO ABRASIVO OU JATISTA</t>
  </si>
  <si>
    <t>88306 - OPERADOR JATO DE AREIA OU JATISTA COM ENCARGOS COMPLEMENTARES (H)</t>
  </si>
  <si>
    <t>95368</t>
  </si>
  <si>
    <t>CURSO DE CAPACITAÇÃO PARA OPERADOR JATO DE AREIA OU JATISTA (ENCARGOS COMPLEMENTARES) - HORISTA</t>
  </si>
  <si>
    <t>93409 - MÁQUINA JATO DE PRESSAO PORTÁTIL, CAMARA DE 1 SAIDA, CAPACIDADE 280 L, DIAMETRO 670 MM, BICO DE JATO CURTO VENTURI DE 5/16'' , MANGUEIRA DE 1'' COM COMPRESSOR DE AR REBOCÁVEL 189 PCM E MOTOR DIESEL 63 CV - CHI DIURNO. AF_03/2016 (CHI)</t>
  </si>
  <si>
    <t>93404</t>
  </si>
  <si>
    <t>MÁQUINA JATO DE PRESSAO PORTÁTIL, CAMARA DE 1 SAIDA, CAPACIDADE 280 L, DIAMETRO 670 MM, BICO DE JATO CURTO VENTURI DE 5/16'' , MANGUEIRA DE 1'' COM COMPRESSOR DE AR REBOCÁVEL 189 PCM E MOTOR DIESEL 63 CV - DEPRECIAÇÃO. AF_03/2016</t>
  </si>
  <si>
    <t>93405</t>
  </si>
  <si>
    <t>MÁQUINA JATO DE PRESSAO PORTÁTIL, CAMARA DE 1 SAIDA, CAPACIDADE 280 L, DIAMETRO 670 MM, BICO DE JATO CURTO VENTURI DE 5/16'' , MANGUEIRA DE 1'' COM COMPRESSOR DE AR REBOCÁVEL 189 PCM E MOTOR DIESEL 63 CV - JUROS. AF_03/2016</t>
  </si>
  <si>
    <t>88306</t>
  </si>
  <si>
    <t>OPERADOR JATO DE AREIA OU JATISTA COM ENCARGOS COMPLEMENTARES</t>
  </si>
  <si>
    <t>93406 - MÁQUINA JATO DE PRESSAO PORTÁTIL, CAMARA DE 1 SAIDA, CAPACIDADE 280 L, DIAMETRO 670 MM, BICO DE JATO CURTO VENTURI DE 5/16'' , MANGUEIRA DE 1'' COM COMPRESSOR DE AR REBOCÁVEL 189 PCM E MOTOR DIESEL 63 CV - MANUTENÇÃO. AF_03/2016 (H)</t>
  </si>
  <si>
    <t>93407 - MÁQUINA JATO DE PRESSAO PORTÁTIL, CAMARA DE 1 SAIDA, CAPACIDADE 280 L, DIAMETRO 670 MM, BICO DE JATO CURTO VENTURI DE 5/16'' , MANGUEIRA DE 1'' COM COMPRESSOR DE AR REBOCÁVEL 189 PCM E MOTOR DIESEL 63 CV - MATERIAIS NA OPERAÇÃO. AF_03/2016 (H)</t>
  </si>
  <si>
    <t>93408 - MÁQUINA JATO DE PRESSAO PORTÁTIL, CAMARA DE 1 SAIDA, CAPACIDADE 280 L, DIAMETRO 670 MM, BICO DE JATO CURTO VENTURI DE 5/16'' , MANGUEIRA DE 1'' COM COMPRESSOR DE AR REBOCÁVEL 189 PCM E MOTOR DIESEL 63 CV - CHP DIURNO. AF_03/2016 (CHP)</t>
  </si>
  <si>
    <t>93406</t>
  </si>
  <si>
    <t>MÁQUINA JATO DE PRESSAO PORTÁTIL, CAMARA DE 1 SAIDA, CAPACIDADE 280 L, DIAMETRO 670 MM, BICO DE JATO CURTO VENTURI DE 5/16'' , MANGUEIRA DE 1'' COM COMPRESSOR DE AR REBOCÁVEL 189 PCM E MOTOR DIESEL 63 CV - MANUTENÇÃO. AF_03/2016</t>
  </si>
  <si>
    <t>93407</t>
  </si>
  <si>
    <t>MÁQUINA JATO DE PRESSAO PORTÁTIL, CAMARA DE 1 SAIDA, CAPACIDADE 280 L, DIAMETRO 670 MM, BICO DE JATO CURTO VENTURI DE 5/16'' , MANGUEIRA DE 1'' COM COMPRESSOR DE AR REBOCÁVEL 189 PCM E MOTOR DIESEL 63 CV - MATERIAIS NA OPERAÇÃO. AF_03/2016</t>
  </si>
  <si>
    <t>100716 - JATEAMENTO ABRASIVO COM GRANALHA DE AÇO EM PERFIL METÁLICO EM FÁBRICA. AF_01/2020 (M2)</t>
  </si>
  <si>
    <t>00036785</t>
  </si>
  <si>
    <t>GRANALHA DE ACO, ANGULAR (GRIT), PARA JATEAMENTO, PENEIRA 1,41 A 1,19 MM (SAE G16)</t>
  </si>
  <si>
    <t>SC25K</t>
  </si>
  <si>
    <t>93409</t>
  </si>
  <si>
    <t>MÁQUINA JATO DE PRESSAO PORTÁTIL, CAMARA DE 1 SAIDA, CAPACIDADE 280 L, DIAMETRO 670 MM, BICO DE JATO CURTO VENTURI DE 5/16'' , MANGUEIRA DE 1'' COM COMPRESSOR DE AR REBOCÁVEL 189 PCM E MOTOR DIESEL 63 CV - CHI DIURNO. AF_03/2016</t>
  </si>
  <si>
    <t>93408</t>
  </si>
  <si>
    <t>MÁQUINA JATO DE PRESSAO PORTÁTIL, CAMARA DE 1 SAIDA, CAPACIDADE 280 L, DIAMETRO 670 MM, BICO DE JATO CURTO VENTURI DE 5/16'' , MANGUEIRA DE 1'' COM COMPRESSOR DE AR REBOCÁVEL 189 PCM E MOTOR DIESEL 63 CV - CHP DIURNO. AF_03/2016</t>
  </si>
  <si>
    <t>88278 - MONTADOR DE ESTRUTURA METÁLICA COM ENCARGOS COMPLEMENTARES (H)</t>
  </si>
  <si>
    <t>00044497</t>
  </si>
  <si>
    <t>MONTADOR DE ESTRUTURAS METALICAS HORISTA</t>
  </si>
  <si>
    <t>95344</t>
  </si>
  <si>
    <t>CURSO DE CAPACITAÇÃO PARA MONTADOR DE ESTRUTURA METÁLICA (ENCARGOS COMPLEMENTARES) - HORISTA</t>
  </si>
  <si>
    <t>100719 - PINTURA COM TINTA ALQUÍDICA DE FUNDO (TIPO ZARCÃO) PULVERIZADA SOBRE PERFIL METÁLICO EXECUTADO EM FÁBRICA (POR DEMÃO). AF_01/2020_P (M2)</t>
  </si>
  <si>
    <t>95379 - CURSO DE CAPACITAÇÃO PARA SOLDADOR (ENCARGOS COMPLEMENTARES) - HORISTA (H)</t>
  </si>
  <si>
    <t>00006160</t>
  </si>
  <si>
    <t>SOLDADOR (HORISTA)</t>
  </si>
  <si>
    <t>88317 - SOLDADOR COM ENCARGOS COMPLEMENTARES (H)</t>
  </si>
  <si>
    <t>00043492</t>
  </si>
  <si>
    <t>EPI - FAMILIA SOLDADOR - HORISTA (ENCARGOS COMPLEMENTARES - COLETADO CAIXA)</t>
  </si>
  <si>
    <t>00043468</t>
  </si>
  <si>
    <t>FERRAMENTAS - FAMILIA SOLDADOR - HORISTA (ENCARGOS COMPLEMENTARES - COLETADO CAIXA)</t>
  </si>
  <si>
    <t>95379</t>
  </si>
  <si>
    <t>CURSO DE CAPACITAÇÃO PARA SOLDADOR (ENCARGOS COMPLEMENTARES) - HORISTA</t>
  </si>
  <si>
    <t>100659 - ALIZAR DE 5X1,5CM PARA PORTA FIXADO COM PREGOS, PADRÃO MÉDIO - FORNECIMENTO E INSTALAÇÃO. AF_12/2019 (M)</t>
  </si>
  <si>
    <t>00020017</t>
  </si>
  <si>
    <t>GUARNICAO / ALIZAR / VISTA LISA EM MADEIRA MACICA, PARA PORTA  , E = *1* CM, L = *5* CM, CEDRINHO / ANGELIM COMERCIAL / TAURI/ CURUPIXA / PEROBA / CUMARU OU EQUIVALENTE DA REGIAO</t>
  </si>
  <si>
    <t>00039026</t>
  </si>
  <si>
    <t>PREGO DE ACO POLIDO SEM CABECA 15 X 15 (1 1/4 X 13)</t>
  </si>
  <si>
    <t>90801 - BATENTE PARA PORTA DE MADEIRA, PADRÃO MÉDIO - FORNECIMENTO E MONTAGEM. AF_12/2019 (UN)</t>
  </si>
  <si>
    <t>00000183</t>
  </si>
  <si>
    <t>BATENTE / PORTAL / ADUELA / MARCO EM MADEIRA MACICA COM REBAIXO, E = *3* CM, L = *14* CM, PARA PORTAS DE  GIRO DE *60 CM A 120* CM  X *210* CM, CEDRINHO / ANGELIM COMERCIAL / TAURI / CURUPIXA / PEROBA / CUMARU OU EQUIVALENTE DA REGIAO (NAO INCLUI ALIZARES)</t>
  </si>
  <si>
    <t>JG</t>
  </si>
  <si>
    <t>00005066</t>
  </si>
  <si>
    <t>PREGO DE ACO POLIDO COM CABECA 12 X 12</t>
  </si>
  <si>
    <t>00005075</t>
  </si>
  <si>
    <t>PREGO DE ACO POLIDO COM CABECA 18 X 30 (2 3/4 X 10)</t>
  </si>
  <si>
    <t>90806 - BATENTE PARA PORTA DE MADEIRA, FIXAÇÃO COM ARGAMASSA, PADRÃO MÉDIO - FORNECIMENTO E INSTALAÇÃO. AF_12/2019 (UN)</t>
  </si>
  <si>
    <t>00039027</t>
  </si>
  <si>
    <t>PREGO DE ACO POLIDO COM CABECA 19  X 36 (3 1/4  X  9)</t>
  </si>
  <si>
    <t>00007319</t>
  </si>
  <si>
    <t>TINTA ASFALTICA IMPERMEABILIZANTE DISPERSA EM AGUA, PARA MATERIAIS CIMENTICIOS</t>
  </si>
  <si>
    <t>90801</t>
  </si>
  <si>
    <t>BATENTE PARA PORTA DE MADEIRA, PADRÃO MÉDIO - FORNECIMENTO E MONTAGEM. AF_12/2019</t>
  </si>
  <si>
    <t>90830 - FECHADURA DE EMBUTIR COM CILINDRO, EXTERNA, COMPLETA, ACABAMENTO PADRÃO MÉDIO, INCLUSO EXECUÇÃO DE FURO - FORNECIMENTO E INSTALAÇÃO. AF_12/2019 (UN)</t>
  </si>
  <si>
    <t>00003081</t>
  </si>
  <si>
    <t>FECHADURA ESPELHO PARA PORTA EXTERNA, EM ACO INOX (MAQUINA, TESTA E CONTRA-TESTA) E EM ZAMAC (MACANETA, LINGUETA E TRINCOS) COM ACABAMENTO CROMADO, MAQUINA DE 55 MM, INCLUINDO CHAVE TIPO CILINDRO</t>
  </si>
  <si>
    <t>90822 - PORTA DE MADEIRA PARA PINTURA, SEMI-OCA (LEVE OU MÉDIA), 80X210CM, ESPESSURA DE 3,5CM, INCLUSO DOBRADIÇAS - FORNECIMENTO E INSTALAÇÃO. AF_12/2019 (UN)</t>
  </si>
  <si>
    <t>00010555</t>
  </si>
  <si>
    <t>PORTA DE MADEIRA, FOLHA MEDIA (NBR 15930) DE 800 X 2100 MM, DE 35 MM A 40 MM DE ESPESSURA, NUCLEO SEMI-SOLIDO (SARRAFEADO), CAPA LISA EM HDF, ACABAMENTO EM PRIMER PARA PINTURA</t>
  </si>
  <si>
    <t>280006 - ARMADOR COM ENCARGOS COMPLEMENTARES (H)</t>
  </si>
  <si>
    <t>280023 - PEDREIRO COM ENCARGOS COMPLEMENTARES (H)</t>
  </si>
  <si>
    <t>280020 - MONTADOR COM ENCARGOS COMPLEMENTARES (H)</t>
  </si>
  <si>
    <t>00025957</t>
  </si>
  <si>
    <t>MONTADOR DE ESTRUTURAS METALICAS</t>
  </si>
  <si>
    <t>95364 - CURSO DE CAPACITAÇÃO PARA OPERADOR DE PÁ CARREGADEIRA (ENCARGOS COMPLEMENTARES) - HORISTA (H)</t>
  </si>
  <si>
    <t>00004248</t>
  </si>
  <si>
    <t>OPERADOR DE PA CARREGADEIRA</t>
  </si>
  <si>
    <t>88301 - OPERADOR DE PÁ CARREGADEIRA COM ENCARGOS COMPLEMENTARES (H)</t>
  </si>
  <si>
    <t>95364</t>
  </si>
  <si>
    <t>CURSO DE CAPACITAÇÃO PARA OPERADOR DE PÁ CARREGADEIRA (ENCARGOS COMPLEMENTARES) - HORISTA</t>
  </si>
  <si>
    <t>I2755 - MÃO DE OBRA DE OPERAÇÃO DA CARREGADEIRA DE PNEUS (180 HP) (H)</t>
  </si>
  <si>
    <t>88301</t>
  </si>
  <si>
    <t>OPERADOR DE PÁ CARREGADEIRA COM ENCARGOS COMPLEMENTARES</t>
  </si>
  <si>
    <t>I0596 - CARREGADEIRA DE PNEUS HP 180 (CHI) (H)</t>
  </si>
  <si>
    <t>I2755</t>
  </si>
  <si>
    <t>MÃO DE OBRA DE OPERAÇÃO DA CARREGADEIRA DE PNEUS (180 HP)</t>
  </si>
  <si>
    <t>I2701</t>
  </si>
  <si>
    <t>DEPRECIAÇÃO</t>
  </si>
  <si>
    <t>I2702</t>
  </si>
  <si>
    <t>JUROS</t>
  </si>
  <si>
    <t>I2754 - MATERIAL DE OPERAÇÃO DA CARREGADEIRA DE PNEUS (180 HP) (H)</t>
  </si>
  <si>
    <t>I2706</t>
  </si>
  <si>
    <t>OLEO DIESEL</t>
  </si>
  <si>
    <t>I0710 - CARREGADEIRA DE PNEUS HP 180 (CHP) (H)</t>
  </si>
  <si>
    <t>I2754</t>
  </si>
  <si>
    <t>MATERIAL DE OPERAÇÃO DA CARREGADEIRA DE PNEUS (180 HP)</t>
  </si>
  <si>
    <t>I2703</t>
  </si>
  <si>
    <t>MANUTENÇÃO</t>
  </si>
  <si>
    <t>I2842 - MÃO DE OBRA DE OPERAÇÃO DO TRATOR DE ESTEIRAS C/ LÂMINA E ESC. (155 HP) (H)</t>
  </si>
  <si>
    <t>I0666 - TRATOR DE ESTEIRAS C/LÂMINA E ESC. HP 155 (CHI) (H)</t>
  </si>
  <si>
    <t>I2842</t>
  </si>
  <si>
    <t>MÃO DE OBRA DE OPERAÇÃO DO TRATOR DE ESTEIRAS C/ LÂMINA E ESC. (155 HP)</t>
  </si>
  <si>
    <t>I2841 - MATERIAL DE OPERAÇÃO DO TRATOR DE ESTEIRAS C/ LÂMINA E ESC. (155 HP) (H)</t>
  </si>
  <si>
    <t>I0779 - TRATOR DE ESTEIRAS C/LÂMINA E ESC. HP 155 (CHP) (H)</t>
  </si>
  <si>
    <t>I2841</t>
  </si>
  <si>
    <t>MATERIAL DE OPERAÇÃO DO TRATOR DE ESTEIRAS C/ LÂMINA E ESC. (155 HP)</t>
  </si>
  <si>
    <t>C3130 - AREIA DE RIO - EXTRAÇÃO (M3)</t>
  </si>
  <si>
    <t>I0596</t>
  </si>
  <si>
    <t>CARREGADEIRA DE PNEUS HP 180 (CHI)</t>
  </si>
  <si>
    <t>I0710</t>
  </si>
  <si>
    <t>CARREGADEIRA DE PNEUS HP 180 (CHP)</t>
  </si>
  <si>
    <t>I0666</t>
  </si>
  <si>
    <t>TRATOR DE ESTEIRAS C/LÂMINA E ESC. HP 155 (CHI)</t>
  </si>
  <si>
    <t>I0779</t>
  </si>
  <si>
    <t>TRATOR DE ESTEIRAS C/LÂMINA E ESC. HP 155 (CHP)</t>
  </si>
  <si>
    <t>C3323 - ARGAMASSA DE CIMENTO E AREIA TRAÇO 1:3 COM AREIA PRODUZIDA (M3)</t>
  </si>
  <si>
    <t>C3130</t>
  </si>
  <si>
    <t>AREIA DE RIO - EXTRAÇÃO</t>
  </si>
  <si>
    <t>88243 - AJUDANTE ESPECIALIZADO COM ENCARGOS COMPLEMENTARES (H)</t>
  </si>
  <si>
    <t>00000242</t>
  </si>
  <si>
    <t>AJUDANTE ESPECIALIZADO</t>
  </si>
  <si>
    <t>95313</t>
  </si>
  <si>
    <t>CURSO DE CAPACITAÇÃO PARA AJUDANTE ESPECIALIZADO (ENCARGOS COMPLEMENTARES) - HORISTA</t>
  </si>
  <si>
    <t>95338 - CURSO DE CAPACITAÇÃO PARA IMPERMEABILIZADOR (ENCARGOS COMPLEMENTARES) - HORISTA (H)</t>
  </si>
  <si>
    <t>00012873</t>
  </si>
  <si>
    <t>IMPERMEABILIZADOR (HORISTA)</t>
  </si>
  <si>
    <t>88270 - IMPERMEABILIZADOR COM ENCARGOS COMPLEMENTARES (H)</t>
  </si>
  <si>
    <t>95338</t>
  </si>
  <si>
    <t>CURSO DE CAPACITAÇÃO PARA IMPERMEABILIZADOR (ENCARGOS COMPLEMENTARES) - HORISTA</t>
  </si>
  <si>
    <t>87377 - ARGAMASSA TRAÇO 1:3 (EM VOLUME DE CIMENTO E AREIA GROSSA ÚMIDA) PARA CHAPISCO CONVENCIONAL, PREPARO MANUAL. AF_08/2019 (M3)</t>
  </si>
  <si>
    <t>00000367</t>
  </si>
  <si>
    <t>AREIA GROSSA - POSTO JAZIDA/FORNECEDOR (RETIRADO NA JAZIDA, SEM TRANSPORTE)</t>
  </si>
  <si>
    <t>88419 - PROJETOR DE ARGAMASSA, CAPACIDADE DE PROJEÇÃO 1,5 M3/H, ALCANCE DE 30 ATÉ 60 M, MOTOR ELÉTRICO POTÊNCIA 7,5 HP - DEPRECIAÇÃO. AF_06/2014 (H)</t>
  </si>
  <si>
    <t>00037540</t>
  </si>
  <si>
    <t>PROJETOR DE ARGAMASSA, CAPACIDADE DE PROJECAO 1,5 M3/H, ALCANCE DA PROJECAO 30 ATE 60 M, MOTOR ELETRICO TRIFASICO</t>
  </si>
  <si>
    <t>88422 - PROJETOR DE ARGAMASSA, CAPACIDADE DE PROJEÇÃO 1,5 M3/H, ALCANCE DE 30 ATÉ 60 M, MOTOR ELÉTRICO POTÊNCIA 7,5 HP - JUROS. AF_06/2014 (H)</t>
  </si>
  <si>
    <t>88430 - PROJETOR DE ARGAMASSA, CAPACIDADE DE PROJEÇÃO 1,5 M3/H, ALCANCE DE 30 ATÉ 60 M, MOTOR ELÉTRICO POTÊNCIA 7,5 HP - CHI DIURNO. AF_06/2014 (CHI)</t>
  </si>
  <si>
    <t>88419</t>
  </si>
  <si>
    <t>PROJETOR DE ARGAMASSA, CAPACIDADE DE PROJEÇÃO 1,5 M3/H, ALCANCE DE 30 ATÉ 60 M, MOTOR ELÉTRICO POTÊNCIA 7,5 HP - DEPRECIAÇÃO. AF_06/2014</t>
  </si>
  <si>
    <t>88422</t>
  </si>
  <si>
    <t>PROJETOR DE ARGAMASSA, CAPACIDADE DE PROJEÇÃO 1,5 M3/H, ALCANCE DE 30 ATÉ 60 M, MOTOR ELÉTRICO POTÊNCIA 7,5 HP - JUROS. AF_06/2014</t>
  </si>
  <si>
    <t>88425 - PROJETOR DE ARGAMASSA, CAPACIDADE DE PROJEÇÃO 1,5 M3/H, ALCANCE DE 30 ATÉ 60 M, MOTOR ELÉTRICO POTÊNCIA 7,5 HP - MANUTENÇÃO. AF_06/2014 (H)</t>
  </si>
  <si>
    <t>88427 - PROJETOR DE ARGAMASSA, CAPACIDADE DE PROJEÇÃO 1,5 M3/H, ALCANCE DE 30 ATÉ 60 M, MOTOR ELÉTRICO POTÊNCIA 7,5 HP - MATERIAIS NA OPERAÇÃO. AF_06/2014 (H)</t>
  </si>
  <si>
    <t>88418 - PROJETOR DE ARGAMASSA, CAPACIDADE DE PROJEÇÃO 1,5 M3/H, ALCANCE DE 30 ATÉ 60 M, MOTOR ELÉTRICO POTÊNCIA 7,5 HP - CHP DIURNO. AF_06/2014 (CHP)</t>
  </si>
  <si>
    <t>88425</t>
  </si>
  <si>
    <t>PROJETOR DE ARGAMASSA, CAPACIDADE DE PROJEÇÃO 1,5 M3/H, ALCANCE DE 30 ATÉ 60 M, MOTOR ELÉTRICO POTÊNCIA 7,5 HP - MANUTENÇÃO. AF_06/2014</t>
  </si>
  <si>
    <t>88427</t>
  </si>
  <si>
    <t>PROJETOR DE ARGAMASSA, CAPACIDADE DE PROJEÇÃO 1,5 M3/H, ALCANCE DE 30 ATÉ 60 M, MOTOR ELÉTRICO POTÊNCIA 7,5 HP - MATERIAIS NA OPERAÇÃO. AF_06/2014</t>
  </si>
  <si>
    <t>87407 - ARGAMASSA INDUSTRIALIZADA PARA REVESTIMENTOS, MISTURA E PROJEÇÃO DE 1,5 M³/H DE ARGAMASSA. AF_08/2019 (M3)</t>
  </si>
  <si>
    <t>00000371</t>
  </si>
  <si>
    <t>ARGAMASSA INDUSTRIALIZADA MULTIUSO, PARA REVESTIMENTO INTERNO E EXTERNO E ASSENTAMENTO DE BLOCOS DIVERSOS</t>
  </si>
  <si>
    <t>88430</t>
  </si>
  <si>
    <t>PROJETOR DE ARGAMASSA, CAPACIDADE DE PROJEÇÃO 1,5 M3/H, ALCANCE DE 30 ATÉ 60 M, MOTOR ELÉTRICO POTÊNCIA 7,5 HP - CHI DIURNO. AF_06/2014</t>
  </si>
  <si>
    <t>88418</t>
  </si>
  <si>
    <t>PROJETOR DE ARGAMASSA, CAPACIDADE DE PROJEÇÃO 1,5 M3/H, ALCANCE DE 30 ATÉ 60 M, MOTOR ELÉTRICO POTÊNCIA 7,5 HP - CHP DIURNO. AF_06/2014</t>
  </si>
  <si>
    <t>95324 - CURSO DE CAPACITAÇÃO PARA AZULEJISTA OU LADRILHISTA (ENCARGOS COMPLEMENTARES) - HORISTA (H)</t>
  </si>
  <si>
    <t>00004760</t>
  </si>
  <si>
    <t>AZULEJISTA OU LADRILHEIRO (HORISTA)</t>
  </si>
  <si>
    <t>88256 - AZULEJISTA OU LADRILHISTA COM ENCARGOS COMPLEMENTARES (H)</t>
  </si>
  <si>
    <t>95324</t>
  </si>
  <si>
    <t>CURSO DE CAPACITAÇÃO PARA AZULEJISTA OU LADRILHISTA (ENCARGOS COMPLEMENTARES) - HORISTA</t>
  </si>
  <si>
    <t>87301 - ARGAMASSA TRAÇO 1:4 (EM VOLUME DE CIMENTO E AREIA MÉDIA ÚMIDA) PARA CONTRAPISO, PREPARO MECÂNICO COM BETONEIRA 400 L. AF_08/2019 (M3)</t>
  </si>
  <si>
    <t>C0197 - ARGAMASSA MISTA DE CIMENTO CAL HIDR. E AREIA S/PEN. TRAÇO 1:1:4 (M3)</t>
  </si>
  <si>
    <t>94964 - CONCRETO FCK = 20MPA, TRAÇO 1:2,7:3 (EM MASSA SECA DE CIMENTO/ AREIA MÉDIA/ BRITA 1) - PREPARO MECÂNICO COM BETONEIRA 400 L. AF_05/2021 (M3)</t>
  </si>
  <si>
    <t>280004 - AJUDANTE DE PEDREIRO COM ENCARGOS COMPLEMENTARES (H)</t>
  </si>
  <si>
    <t>00006127</t>
  </si>
  <si>
    <t>AUXILIAR DE PEDREIRO (HORISTA)</t>
  </si>
  <si>
    <t>95312</t>
  </si>
  <si>
    <t>CURSO DE CAPACITAÇÃO PARA AJUDANTE DE PEDREIRO (ENCARGOS COMPLEMENTARES) - HORISTA</t>
  </si>
  <si>
    <t>280005 - AJUDANTE ESPECIALIZADO COM ENCARGOS COMPLEMENTARES (H)</t>
  </si>
  <si>
    <t>280024 - PINTOR COM ENCARGOS COMPLEMENTARES (H)</t>
  </si>
  <si>
    <t>270768 - Resina p/ piso em korodur (M2)</t>
  </si>
  <si>
    <t>P00048</t>
  </si>
  <si>
    <t>Resina Acrílica</t>
  </si>
  <si>
    <t>GL</t>
  </si>
  <si>
    <t>280005</t>
  </si>
  <si>
    <t>280024</t>
  </si>
  <si>
    <t>280008 - AUXILIAR DE ENCANADOR OU BOMBEIRO HIDRÁULICO COM ENCARGOS COMPLEMENTARES (H)</t>
  </si>
  <si>
    <t>280016 - ENCANADOR OU BOMBEIRO HIDRÁULICO COM ENCARGOS COMPLEMENTARES (H)</t>
  </si>
  <si>
    <t>95469 - VASO SANITARIO SIFONADO CONVENCIONAL COM LOUÇA BRANCA - FORNECIMENTO E INSTALAÇÃO. AF_01/2020 (UN)</t>
  </si>
  <si>
    <t>00006138</t>
  </si>
  <si>
    <t>ANEL DE VEDACAO, PVC FLEXIVEL, 100 MM, PARA SAIDA DE BACIA / VASO SANITARIO</t>
  </si>
  <si>
    <t>00010420</t>
  </si>
  <si>
    <t>BACIA SANITARIA (VASO) CONVENCIONAL, DE LOUCA BRANCA, SIFAO APARENTE, SAIDA VERTICAL (SEM ASSENTO)</t>
  </si>
  <si>
    <t>00004384</t>
  </si>
  <si>
    <t>PARAFUSO NIQUELADO COM ACABAMENTO CROMADO PARA FIXAR PECA SANITARIA, INCLUI PORCA CEGA, ARRUELA E BUCHA DE NYLON TAMANHO S-10</t>
  </si>
  <si>
    <t>95341 - CURSO DE CAPACITAÇÃO PARA MARMORISTA/GRANITEIRO (ENCARGOS COMPLEMENTARES) - HORISTA (H)</t>
  </si>
  <si>
    <t>00004755</t>
  </si>
  <si>
    <t>MARMORISTA / GRANITEIRO (HORISTA)</t>
  </si>
  <si>
    <t>88274 - MARMORISTA/GRANITEIRO COM ENCARGOS COMPLEMENTARES (H)</t>
  </si>
  <si>
    <t>95341</t>
  </si>
  <si>
    <t>CURSO DE CAPACITAÇÃO PARA MARMORISTA/GRANITEIRO (ENCARGOS COMPLEMENTARES) - HORISTA</t>
  </si>
  <si>
    <t>89264 - CAMINHÃO TOCO, PBT 16.000 KG, CARGA ÚTIL MÁX. 10.685 KG, DIST. ENTRE EIXOS 4,8 M, POTÊNCIA 189 CV, INCLUSIVE CARROCERIA FIXA ABERTA DE MADEIRA P/ TRANSPORTE GERAL DE CARGA SECA, DIMEN. APROX. 2,5 X 7,00 X 0,50 M - DEPRECIAÇÃO. AF_06/2014 (H)</t>
  </si>
  <si>
    <t>00037752</t>
  </si>
  <si>
    <t>CAMINHAO TOCO, PESO BRUTO TOTAL 16000 KG, CARGA UTIL MAXIMA 11030 KG, DISTANCIA ENTRE EIXOS 5,41 M, POTENCIA 185 CV (INCLUI CABINE E CHASSI, NAO INCLUI CARROCERIA)</t>
  </si>
  <si>
    <t>00037731</t>
  </si>
  <si>
    <t>CARROCERIA FIXA ABERTA DE MADEIRA PARA TRANSPORTE GERAL DE CARGA SECA DIMENSOES APROXIMADAS 2,5 X 7,00 X 0,50 M (INCLUI MONTAGEM, NAO INCLUI CAMINHAO)</t>
  </si>
  <si>
    <t>89266 - CAMINHÃO TOCO, PBT 16.000 KG, CARGA ÚTIL MÁX. 10.685 KG, DIST. ENTRE EIXOS 4,8 M, POTÊNCIA 189 CV, INCLUSIVE CARROCERIA FIXA ABERTA DE MADEIRA P/ TRANSPORTE GERAL DE CARGA SECA, DIMEN. APROX. 2,5 X 7,00 X 0,50 M - IMPOSTOS E SEGUROS. AF_06/2014 (H)</t>
  </si>
  <si>
    <t>89265 - CAMINHÃO TOCO, PBT 16.000 KG, CARGA ÚTIL MÁX. 10.685 KG, DIST. ENTRE EIXOS 4,8 M, POTÊNCIA 189 CV, INCLUSIVE CARROCERIA FIXA ABERTA DE MADEIRA P/ TRANSPORTE GERAL DE CARGA SECA, DIMEN. APROX. 2,5 X 7,00 X 0,50 M - JUROS. AF_06/2014 (H)</t>
  </si>
  <si>
    <t>5705 - CAMINHÃO TOCO, PBT 16.000 KG, CARGA ÚTIL MÁX. 10.685 KG, DIST. ENTRE EIXOS 4,8 M, POTÊNCIA 189 CV, INCLUSIVE CARROCERIA FIXA ABERTA DE MADEIRA P/ TRANSPORTE GERAL DE CARGA SECA, DIMEN. APROX. 2,5 X 7,00 X 0,50 M - MANUTENÇÃO. AF_06/2014 (H)</t>
  </si>
  <si>
    <t>53797 - CAMINHÃO TOCO, PBT 16.000 KG, CARGA ÚTIL MÁX. 10.685 KG, DIST. ENTRE EIXOS 4,8 M, POTÊNCIA 189 CV, INCLUSIVE CARROCERIA FIXA ABERTA DE MADEIRA P/ TRANSPORTE GERAL DE CARGA SECA, DIMEN. APROX. 2,5 X 7,00 X 0,50 M - MATERIAIS NA OPERAÇÃO. AF_06/2014 (H)</t>
  </si>
  <si>
    <t>5824 - CAMINHÃO TOCO, PBT 16.000 KG, CARGA ÚTIL MÁX. 10.685 KG, DIST. ENTRE EIXOS 4,8 M, POTÊNCIA 189 CV, INCLUSIVE CARROCERIA FIXA ABERTA DE MADEIRA P/ TRANSPORTE GERAL DE CARGA SECA, DIMEN. APROX. 2,5 X 7,00 X 0,50 M - CHP DIURNO. AF_06/2014 (CHP)</t>
  </si>
  <si>
    <t>89264</t>
  </si>
  <si>
    <t>CAMINHÃO TOCO, PBT 16.000 KG, CARGA ÚTIL MÁX. 10.685 KG, DIST. ENTRE EIXOS 4,8 M, POTÊNCIA 189 CV, INCLUSIVE CARROCERIA FIXA ABERTA DE MADEIRA P/ TRANSPORTE GERAL DE CARGA SECA, DIMEN. APROX. 2,5 X 7,00 X 0,50 M - DEPRECIAÇÃO. AF_06/2014</t>
  </si>
  <si>
    <t>89266</t>
  </si>
  <si>
    <t>CAMINHÃO TOCO, PBT 16.000 KG, CARGA ÚTIL MÁX. 10.685 KG, DIST. ENTRE EIXOS 4,8 M, POTÊNCIA 189 CV, INCLUSIVE CARROCERIA FIXA ABERTA DE MADEIRA P/ TRANSPORTE GERAL DE CARGA SECA, DIMEN. APROX. 2,5 X 7,00 X 0,50 M - IMPOSTOS E SEGUROS. AF_06/2014</t>
  </si>
  <si>
    <t>89265</t>
  </si>
  <si>
    <t>CAMINHÃO TOCO, PBT 16.000 KG, CARGA ÚTIL MÁX. 10.685 KG, DIST. ENTRE EIXOS 4,8 M, POTÊNCIA 189 CV, INCLUSIVE CARROCERIA FIXA ABERTA DE MADEIRA P/ TRANSPORTE GERAL DE CARGA SECA, DIMEN. APROX. 2,5 X 7,00 X 0,50 M - JUROS. AF_06/2014</t>
  </si>
  <si>
    <t>5705</t>
  </si>
  <si>
    <t>CAMINHÃO TOCO, PBT 16.000 KG, CARGA ÚTIL MÁX. 10.685 KG, DIST. ENTRE EIXOS 4,8 M, POTÊNCIA 189 CV, INCLUSIVE CARROCERIA FIXA ABERTA DE MADEIRA P/ TRANSPORTE GERAL DE CARGA SECA, DIMEN. APROX. 2,5 X 7,00 X 0,50 M - MANUTENÇÃO. AF_06/2014</t>
  </si>
  <si>
    <t>53797</t>
  </si>
  <si>
    <t>CAMINHÃO TOCO, PBT 16.000 KG, CARGA ÚTIL MÁX. 10.685 KG, DIST. ENTRE EIXOS 4,8 M, POTÊNCIA 189 CV, INCLUSIVE CARROCERIA FIXA ABERTA DE MADEIRA P/ TRANSPORTE GERAL DE CARGA SECA, DIMEN. APROX. 2,5 X 7,00 X 0,50 M - MATERIAIS NA OPERAÇÃO. AF_06/2014</t>
  </si>
  <si>
    <t>95129 - MÁQUINA DEMARCADORA DE FAIXA DE TRÁFEGO À FRIO, AUTOPROPELIDA, POTÊNCIA 38 HP - DEPRECIAÇÃO. AF_07/2016 (H)</t>
  </si>
  <si>
    <t>00040637</t>
  </si>
  <si>
    <t>MAQUINA DEMARCADORA DE FAIXA DE TRAFEGO A FRIO, AUTOPROPELIDA, MOTOR DIESEL 38 HP</t>
  </si>
  <si>
    <t>95130 - MÁQUINA DEMARCADORA DE FAIXA DE TRÁFEGO À FRIO, AUTOPROPELIDA, POTÊNCIA 38 HP - JUROS. AF_07/2016 (H)</t>
  </si>
  <si>
    <t>95131 - MÁQUINA DEMARCADORA DE FAIXA DE TRÁFEGO À FRIO, AUTOPROPELIDA, POTÊNCIA 38 HP - MANUTENÇÃO. AF_07/2016 (H)</t>
  </si>
  <si>
    <t>95132 - MÁQUINA DEMARCADORA DE FAIXA DE TRÁFEGO À FRIO, AUTOPROPELIDA, POTÊNCIA 38 HP - MATERIAIS NA OPERAÇÃO. AF_07/2016 (H)</t>
  </si>
  <si>
    <t>95356 - CURSO DE CAPACITAÇÃO PARA OPERADOR DE DEMARCADORA DE FAIXAS (ENCARGOS COMPLEMENTARES) - HORISTA (H)</t>
  </si>
  <si>
    <t>00044501</t>
  </si>
  <si>
    <t>OPERADOR DE DEMARCADORA DE FAIXAS DE TRAFEGO HORISTA</t>
  </si>
  <si>
    <t>88293 - OPERADOR DE DEMARCADORA DE FAIXAS COM ENCARGOS COMPLEMENTARES (H)</t>
  </si>
  <si>
    <t>95356</t>
  </si>
  <si>
    <t>CURSO DE CAPACITAÇÃO PARA OPERADOR DE DEMARCADORA DE FAIXAS (ENCARGOS COMPLEMENTARES) - HORISTA</t>
  </si>
  <si>
    <t>95133 - MÁQUINA DEMARCADORA DE FAIXA DE TRÁFEGO À FRIO, AUTOPROPELIDA, POTÊNCIA 38 HP - CHP DIURNO. AF_07/2016 (CHP)</t>
  </si>
  <si>
    <t>95129</t>
  </si>
  <si>
    <t>MÁQUINA DEMARCADORA DE FAIXA DE TRÁFEGO À FRIO, AUTOPROPELIDA, POTÊNCIA 38 HP - DEPRECIAÇÃO. AF_07/2016</t>
  </si>
  <si>
    <t>95130</t>
  </si>
  <si>
    <t>MÁQUINA DEMARCADORA DE FAIXA DE TRÁFEGO À FRIO, AUTOPROPELIDA, POTÊNCIA 38 HP - JUROS. AF_07/2016</t>
  </si>
  <si>
    <t>95131</t>
  </si>
  <si>
    <t>MÁQUINA DEMARCADORA DE FAIXA DE TRÁFEGO À FRIO, AUTOPROPELIDA, POTÊNCIA 38 HP - MANUTENÇÃO. AF_07/2016</t>
  </si>
  <si>
    <t>95132</t>
  </si>
  <si>
    <t>MÁQUINA DEMARCADORA DE FAIXA DE TRÁFEGO À FRIO, AUTOPROPELIDA, POTÊNCIA 38 HP - MATERIAIS NA OPERAÇÃO. AF_07/2016</t>
  </si>
  <si>
    <t>88293</t>
  </si>
  <si>
    <t>OPERADOR DE DEMARCADORA DE FAIXAS COM ENCARGOS COMPLEMENTARES</t>
  </si>
  <si>
    <t>87367 - ARGAMASSA TRAÇO 1:1:6 (EM VOLUME DE CIMENTO, CAL E AREIA MÉDIA ÚMIDA) PARA EMBOÇO/MASSA ÚNICA/ASSENTAMENTO DE ALVENARIA DE VEDAÇÃO, PREPARO MANUAL. AF_08/2019 (M3)</t>
  </si>
  <si>
    <t>91994 - TOMADA MÉDIA DE EMBUTIR (1 MÓDULO), 2P+T 10 A, SEM SUPORTE E SEM PLACA - FORNECIMENTO E INSTALAÇÃO. AF_12/2015 (UN)</t>
  </si>
  <si>
    <t>91995 - TOMADA MÉDIA DE EMBUTIR (1 MÓDULO), 2P+T 20 A, SEM SUPORTE E SEM PLACA - FORNECIMENTO E INSTALAÇÃO. AF_12/2015 (UN)</t>
  </si>
  <si>
    <t>00038102</t>
  </si>
  <si>
    <t>TOMADA 2P+T 20A, 250V  (APENAS MODULO)</t>
  </si>
  <si>
    <t>91952 - INTERRUPTOR SIMPLES (1 MÓDULO), 10A/250V, SEM SUPORTE E SEM PLACA - FORNECIMENTO E INSTALAÇÃO. AF_12/2015 (UN)</t>
  </si>
  <si>
    <t>98463 - SUPORTE ISOLADOR PARA CORDOALHA DE COBRE - FORNECIMENTO E INSTALAÇÃO. AF_12/2017 (UN)</t>
  </si>
  <si>
    <t>101618 - PREPARO DE FUNDO DE VALA COM LARGURA MENOR QUE 1,5 M, COM CAMADA DE AREIA, LANÇAMENTO MANUAL. AF_08/2020 (M3)</t>
  </si>
  <si>
    <t>280003 - AJUDANTE DE MONTADOR COM ENCARGOS COMPLEMENTARES (H)</t>
  </si>
  <si>
    <t>00025958</t>
  </si>
  <si>
    <t>AJUDANTE DE ESTRUTURAS METALICAS</t>
  </si>
  <si>
    <t>050038 - Armação p/ concreto (KG)</t>
  </si>
  <si>
    <t>D00425</t>
  </si>
  <si>
    <t>Aço CA 50/60 - Preço médio</t>
  </si>
  <si>
    <t>D00043</t>
  </si>
  <si>
    <t>Arame recozido No. 18</t>
  </si>
  <si>
    <t>280022 - OPERADOR DE BETONEIRA/MISTURADOR COM ENCARGOS COMPLEMENTARES (H)</t>
  </si>
  <si>
    <t>050259 - Concreto c/ seixo Fck= 20 MPA (incl. lançamento e adensamento) (M3)</t>
  </si>
  <si>
    <t>M00008</t>
  </si>
  <si>
    <t>Betoneira eletrica - 320l</t>
  </si>
  <si>
    <t>J00007</t>
  </si>
  <si>
    <t>Seixo lavado</t>
  </si>
  <si>
    <t>280022</t>
  </si>
  <si>
    <t>OPERADOR DE BETONEIRA/MISTURADOR COM ENCARGOS COMPLEMENTARES</t>
  </si>
  <si>
    <t>050037 - Desforma (M2)</t>
  </si>
  <si>
    <t>050036 - Forma c/ madeira branca (M2)</t>
  </si>
  <si>
    <t>D00082</t>
  </si>
  <si>
    <t>Prego 2"x11</t>
  </si>
  <si>
    <t>D00012</t>
  </si>
  <si>
    <t>Ripão em madeira de lei 2"x1" serr.</t>
  </si>
  <si>
    <t>D00016</t>
  </si>
  <si>
    <t>Tábua de madeira branca 4m</t>
  </si>
  <si>
    <t>040283 - Bloco em concreto armado p/ fundaçao (incl. forma) (M3)</t>
  </si>
  <si>
    <t>050038</t>
  </si>
  <si>
    <t>Armação p/ concreto</t>
  </si>
  <si>
    <t>050259</t>
  </si>
  <si>
    <t>Concreto c/ seixo Fck= 20 MPA (incl. lançamento e adensamento)</t>
  </si>
  <si>
    <t>050037</t>
  </si>
  <si>
    <t>Desforma</t>
  </si>
  <si>
    <t>050036</t>
  </si>
  <si>
    <t>Forma c/ madeira branca</t>
  </si>
  <si>
    <t>110141 - Argamassa de cimento e areia 1:4 (M3)</t>
  </si>
  <si>
    <t>COMPOSIÇÕES DE PREÇOS AUXILIARES</t>
  </si>
  <si>
    <t>COMPOSIÇÕES DE PREÇOS UNITÁRIOS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</si>
</sst>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_(* #,##0.00_);_(* \(#,##0.00\);_(* \-??_);_(@_)"/>
    <numFmt numFmtId="167" formatCode="&quot;R$ &quot;#,##0.00"/>
    <numFmt numFmtId="168" formatCode="###0;###0"/>
    <numFmt numFmtId="169" formatCode="#,##0.00000000"/>
    <numFmt numFmtId="170" formatCode="0.0000"/>
    <numFmt numFmtId="171" formatCode="_-* #,##0.0000_-;\-* #,##0.0000_-;_-* &quot;-&quot;??_-;_-@_-"/>
    <numFmt numFmtId="172" formatCode="0.000%"/>
    <numFmt numFmtId="173" formatCode="#,##0.0000"/>
    <numFmt numFmtId="174" formatCode="#,##0.0000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Courier"/>
      <family val="3"/>
    </font>
    <font>
      <sz val="11"/>
      <color indexed="8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rgb="FF000000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CCCC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 style="thin">
        <color rgb="FF000000"/>
      </right>
      <top style="thin">
        <color theme="2" tint="-0.74999237037263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theme="2" tint="-0.749992370372631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</borders>
  <cellStyleXfs count="38">
    <xf numFmtId="0" fontId="0" fillId="0" borderId="0"/>
    <xf numFmtId="164" fontId="1" fillId="2" borderId="1" applyFont="0" applyFill="0" applyBorder="0" applyAlignment="0" applyProtection="0"/>
    <xf numFmtId="0" fontId="1" fillId="2" borderId="1"/>
    <xf numFmtId="0" fontId="1" fillId="2" borderId="1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2" borderId="1"/>
    <xf numFmtId="43" fontId="1" fillId="2" borderId="1" quotePrefix="1" applyFont="0" applyFill="0" applyBorder="0" applyAlignment="0">
      <protection locked="0"/>
    </xf>
    <xf numFmtId="165" fontId="1" fillId="2" borderId="1" applyFont="0" applyFill="0" applyBorder="0" applyAlignment="0" applyProtection="0"/>
    <xf numFmtId="166" fontId="1" fillId="2" borderId="1" applyFill="0" applyBorder="0" applyAlignment="0" applyProtection="0"/>
    <xf numFmtId="9" fontId="1" fillId="2" borderId="1" applyFont="0" applyFill="0" applyBorder="0" applyAlignment="0" applyProtection="0"/>
    <xf numFmtId="9" fontId="1" fillId="2" borderId="1" applyFont="0" applyFill="0" applyBorder="0" applyAlignment="0" applyProtection="0"/>
    <xf numFmtId="0" fontId="1" fillId="2" borderId="1"/>
    <xf numFmtId="9" fontId="2" fillId="2" borderId="1" applyFont="0" applyFill="0" applyBorder="0" applyAlignment="0" applyProtection="0"/>
    <xf numFmtId="0" fontId="10" fillId="2" borderId="1"/>
    <xf numFmtId="9" fontId="1" fillId="2" borderId="1" applyFont="0" applyFill="0" applyBorder="0" applyAlignment="0" applyProtection="0"/>
    <xf numFmtId="0" fontId="2" fillId="2" borderId="1"/>
    <xf numFmtId="164" fontId="11" fillId="2" borderId="1" applyFont="0" applyFill="0" applyBorder="0" applyAlignment="0" applyProtection="0"/>
    <xf numFmtId="44" fontId="2" fillId="0" borderId="0" applyFont="0" applyFill="0" applyBorder="0" applyAlignment="0" applyProtection="0"/>
    <xf numFmtId="0" fontId="2" fillId="2" borderId="1"/>
    <xf numFmtId="43" fontId="2" fillId="2" borderId="1" applyFont="0" applyFill="0" applyBorder="0" applyAlignment="0" applyProtection="0"/>
    <xf numFmtId="44" fontId="2" fillId="2" borderId="1" applyFont="0" applyFill="0" applyBorder="0" applyAlignment="0" applyProtection="0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</cellStyleXfs>
  <cellXfs count="253">
    <xf numFmtId="0" fontId="0" fillId="0" borderId="0" xfId="0"/>
    <xf numFmtId="0" fontId="6" fillId="0" borderId="0" xfId="0" applyFont="1" applyFill="1"/>
    <xf numFmtId="0" fontId="6" fillId="0" borderId="0" xfId="0" applyNumberFormat="1" applyFont="1" applyFill="1" applyBorder="1" applyAlignment="1" applyProtection="1">
      <alignment wrapText="1"/>
      <protection locked="0"/>
    </xf>
    <xf numFmtId="4" fontId="7" fillId="0" borderId="6" xfId="0" applyNumberFormat="1" applyFont="1" applyFill="1" applyBorder="1" applyAlignment="1" applyProtection="1">
      <alignment horizontal="right" vertical="center" wrapText="1"/>
    </xf>
    <xf numFmtId="0" fontId="4" fillId="3" borderId="5" xfId="0" applyNumberFormat="1" applyFont="1" applyFill="1" applyBorder="1" applyAlignment="1" applyProtection="1">
      <alignment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5" fillId="5" borderId="16" xfId="14" applyFont="1" applyFill="1" applyBorder="1" applyAlignment="1">
      <alignment horizontal="center" vertical="center"/>
    </xf>
    <xf numFmtId="10" fontId="5" fillId="5" borderId="16" xfId="14" applyNumberFormat="1" applyFont="1" applyFill="1" applyBorder="1" applyAlignment="1">
      <alignment horizontal="center" vertical="center"/>
    </xf>
    <xf numFmtId="0" fontId="5" fillId="6" borderId="17" xfId="14" applyFont="1" applyFill="1" applyBorder="1" applyAlignment="1">
      <alignment horizontal="center" vertical="center"/>
    </xf>
    <xf numFmtId="0" fontId="5" fillId="6" borderId="18" xfId="14" applyFont="1" applyFill="1" applyBorder="1" applyAlignment="1">
      <alignment vertical="center"/>
    </xf>
    <xf numFmtId="0" fontId="5" fillId="6" borderId="19" xfId="14" applyFont="1" applyFill="1" applyBorder="1" applyAlignment="1">
      <alignment horizontal="center" vertical="center"/>
    </xf>
    <xf numFmtId="0" fontId="1" fillId="5" borderId="10" xfId="14" applyFont="1" applyFill="1" applyBorder="1" applyAlignment="1">
      <alignment horizontal="center" vertical="center"/>
    </xf>
    <xf numFmtId="10" fontId="1" fillId="5" borderId="20" xfId="14" applyNumberFormat="1" applyFont="1" applyFill="1" applyBorder="1" applyAlignment="1">
      <alignment horizontal="center" vertical="center"/>
    </xf>
    <xf numFmtId="10" fontId="1" fillId="5" borderId="12" xfId="14" applyNumberFormat="1" applyFont="1" applyFill="1" applyBorder="1" applyAlignment="1">
      <alignment horizontal="center" vertical="center"/>
    </xf>
    <xf numFmtId="0" fontId="1" fillId="5" borderId="21" xfId="14" applyFont="1" applyFill="1" applyBorder="1" applyAlignment="1">
      <alignment horizontal="center" vertical="center"/>
    </xf>
    <xf numFmtId="10" fontId="1" fillId="5" borderId="22" xfId="14" applyNumberFormat="1" applyFont="1" applyFill="1" applyBorder="1" applyAlignment="1">
      <alignment horizontal="center" vertical="center"/>
    </xf>
    <xf numFmtId="10" fontId="1" fillId="5" borderId="23" xfId="14" applyNumberFormat="1" applyFont="1" applyFill="1" applyBorder="1" applyAlignment="1">
      <alignment horizontal="center" vertical="center"/>
    </xf>
    <xf numFmtId="0" fontId="1" fillId="5" borderId="13" xfId="14" applyFont="1" applyFill="1" applyBorder="1" applyAlignment="1">
      <alignment horizontal="center" vertical="center"/>
    </xf>
    <xf numFmtId="10" fontId="1" fillId="5" borderId="24" xfId="14" applyNumberFormat="1" applyFont="1" applyFill="1" applyBorder="1" applyAlignment="1">
      <alignment horizontal="center" vertical="center"/>
    </xf>
    <xf numFmtId="0" fontId="5" fillId="5" borderId="21" xfId="14" applyFont="1" applyFill="1" applyBorder="1" applyAlignment="1">
      <alignment horizontal="center" vertical="center"/>
    </xf>
    <xf numFmtId="0" fontId="5" fillId="5" borderId="1" xfId="14" applyFont="1" applyFill="1" applyAlignment="1">
      <alignment horizontal="left" vertical="center"/>
    </xf>
    <xf numFmtId="0" fontId="5" fillId="5" borderId="17" xfId="14" applyFont="1" applyFill="1" applyBorder="1" applyAlignment="1">
      <alignment horizontal="center" vertical="center"/>
    </xf>
    <xf numFmtId="0" fontId="5" fillId="5" borderId="18" xfId="14" applyFont="1" applyFill="1" applyBorder="1" applyAlignment="1">
      <alignment vertical="center"/>
    </xf>
    <xf numFmtId="0" fontId="5" fillId="5" borderId="15" xfId="14" applyFont="1" applyFill="1" applyBorder="1" applyAlignment="1">
      <alignment horizontal="center" vertical="center"/>
    </xf>
    <xf numFmtId="0" fontId="1" fillId="5" borderId="1" xfId="14" applyFont="1" applyFill="1" applyAlignment="1">
      <alignment vertical="center"/>
    </xf>
    <xf numFmtId="10" fontId="1" fillId="2" borderId="20" xfId="15" applyNumberFormat="1" applyFont="1" applyBorder="1" applyAlignment="1">
      <alignment horizontal="center" vertical="center"/>
    </xf>
    <xf numFmtId="0" fontId="1" fillId="4" borderId="1" xfId="14" applyFont="1" applyFill="1" applyAlignment="1">
      <alignment horizontal="left" vertical="center"/>
    </xf>
    <xf numFmtId="0" fontId="1" fillId="5" borderId="14" xfId="14" applyFont="1" applyFill="1" applyBorder="1" applyAlignment="1">
      <alignment horizontal="left" vertical="center"/>
    </xf>
    <xf numFmtId="10" fontId="1" fillId="5" borderId="15" xfId="14" applyNumberFormat="1" applyFont="1" applyFill="1" applyBorder="1" applyAlignment="1">
      <alignment horizontal="center" vertical="center"/>
    </xf>
    <xf numFmtId="10" fontId="5" fillId="5" borderId="24" xfId="14" applyNumberFormat="1" applyFont="1" applyFill="1" applyBorder="1" applyAlignment="1">
      <alignment horizontal="center" vertical="center"/>
    </xf>
    <xf numFmtId="0" fontId="5" fillId="5" borderId="19" xfId="14" applyFont="1" applyFill="1" applyBorder="1" applyAlignment="1">
      <alignment horizontal="center" vertical="center"/>
    </xf>
    <xf numFmtId="0" fontId="5" fillId="5" borderId="18" xfId="14" applyFont="1" applyFill="1" applyBorder="1" applyAlignment="1">
      <alignment horizontal="left" vertical="center"/>
    </xf>
    <xf numFmtId="0" fontId="1" fillId="5" borderId="18" xfId="14" applyFont="1" applyFill="1" applyBorder="1" applyAlignment="1">
      <alignment horizontal="left" vertical="center"/>
    </xf>
    <xf numFmtId="0" fontId="1" fillId="5" borderId="11" xfId="14" applyFont="1" applyFill="1" applyBorder="1" applyAlignment="1">
      <alignment vertical="center"/>
    </xf>
    <xf numFmtId="167" fontId="5" fillId="5" borderId="11" xfId="14" applyNumberFormat="1" applyFont="1" applyFill="1" applyBorder="1" applyAlignment="1">
      <alignment horizontal="center" vertical="center"/>
    </xf>
    <xf numFmtId="0" fontId="1" fillId="5" borderId="12" xfId="14" applyFont="1" applyFill="1" applyBorder="1" applyAlignment="1">
      <alignment vertical="center"/>
    </xf>
    <xf numFmtId="10" fontId="5" fillId="6" borderId="17" xfId="14" applyNumberFormat="1" applyFont="1" applyFill="1" applyBorder="1" applyAlignment="1">
      <alignment horizontal="center" vertical="center"/>
    </xf>
    <xf numFmtId="10" fontId="5" fillId="6" borderId="16" xfId="14" applyNumberFormat="1" applyFont="1" applyFill="1" applyBorder="1" applyAlignment="1">
      <alignment horizontal="center" vertical="center"/>
    </xf>
    <xf numFmtId="0" fontId="1" fillId="2" borderId="1" xfId="12" applyAlignment="1">
      <alignment horizontal="center"/>
    </xf>
    <xf numFmtId="0" fontId="1" fillId="2" borderId="1" xfId="12"/>
    <xf numFmtId="4" fontId="6" fillId="0" borderId="0" xfId="0" applyNumberFormat="1" applyFont="1" applyFill="1"/>
    <xf numFmtId="0" fontId="5" fillId="2" borderId="26" xfId="2" applyFont="1" applyBorder="1" applyAlignment="1" applyProtection="1">
      <alignment horizontal="left" vertical="center"/>
      <protection hidden="1"/>
    </xf>
    <xf numFmtId="44" fontId="17" fillId="8" borderId="25" xfId="18" applyFont="1" applyFill="1" applyBorder="1" applyAlignment="1">
      <alignment horizontal="left" vertical="center"/>
    </xf>
    <xf numFmtId="0" fontId="1" fillId="2" borderId="32" xfId="2" applyBorder="1" applyAlignment="1" applyProtection="1">
      <alignment horizontal="center" vertical="center"/>
      <protection hidden="1"/>
    </xf>
    <xf numFmtId="0" fontId="5" fillId="2" borderId="9" xfId="2" applyFont="1" applyBorder="1" applyAlignment="1" applyProtection="1">
      <alignment horizontal="left" vertical="center"/>
      <protection hidden="1"/>
    </xf>
    <xf numFmtId="44" fontId="17" fillId="8" borderId="7" xfId="18" applyFont="1" applyFill="1" applyBorder="1" applyAlignment="1">
      <alignment horizontal="left" vertical="center"/>
    </xf>
    <xf numFmtId="10" fontId="18" fillId="2" borderId="32" xfId="5" applyNumberFormat="1" applyFont="1" applyFill="1" applyBorder="1" applyAlignment="1">
      <alignment horizontal="center"/>
    </xf>
    <xf numFmtId="0" fontId="1" fillId="6" borderId="32" xfId="2" applyFill="1" applyBorder="1" applyAlignment="1" applyProtection="1">
      <alignment horizontal="center" vertical="center"/>
      <protection hidden="1"/>
    </xf>
    <xf numFmtId="0" fontId="5" fillId="6" borderId="9" xfId="2" applyFont="1" applyFill="1" applyBorder="1" applyAlignment="1" applyProtection="1">
      <alignment horizontal="left" vertical="center"/>
      <protection hidden="1"/>
    </xf>
    <xf numFmtId="44" fontId="17" fillId="6" borderId="7" xfId="18" applyFont="1" applyFill="1" applyBorder="1" applyAlignment="1">
      <alignment horizontal="left" vertical="center"/>
    </xf>
    <xf numFmtId="10" fontId="3" fillId="6" borderId="33" xfId="4" applyNumberFormat="1" applyFont="1" applyFill="1" applyBorder="1" applyAlignment="1" applyProtection="1">
      <alignment horizontal="center" vertical="center"/>
      <protection hidden="1"/>
    </xf>
    <xf numFmtId="0" fontId="1" fillId="5" borderId="32" xfId="2" applyFill="1" applyBorder="1" applyAlignment="1" applyProtection="1">
      <alignment horizontal="center" vertical="center"/>
      <protection hidden="1"/>
    </xf>
    <xf numFmtId="0" fontId="1" fillId="2" borderId="34" xfId="2" applyBorder="1" applyAlignment="1" applyProtection="1">
      <alignment horizontal="center" vertical="center"/>
      <protection hidden="1"/>
    </xf>
    <xf numFmtId="10" fontId="18" fillId="2" borderId="34" xfId="5" applyNumberFormat="1" applyFont="1" applyFill="1" applyBorder="1" applyAlignment="1">
      <alignment horizontal="center"/>
    </xf>
    <xf numFmtId="0" fontId="3" fillId="6" borderId="37" xfId="2" applyFont="1" applyFill="1" applyBorder="1" applyAlignment="1" applyProtection="1">
      <alignment vertical="center"/>
      <protection hidden="1"/>
    </xf>
    <xf numFmtId="0" fontId="15" fillId="0" borderId="0" xfId="0" applyFont="1"/>
    <xf numFmtId="0" fontId="3" fillId="2" borderId="1" xfId="2" applyFont="1" applyAlignment="1">
      <alignment horizontal="left"/>
    </xf>
    <xf numFmtId="0" fontId="12" fillId="2" borderId="1" xfId="2" applyFont="1" applyAlignment="1">
      <alignment vertical="center"/>
    </xf>
    <xf numFmtId="0" fontId="3" fillId="2" borderId="1" xfId="2" applyFont="1" applyAlignment="1">
      <alignment vertical="center"/>
    </xf>
    <xf numFmtId="0" fontId="12" fillId="2" borderId="1" xfId="2" applyFont="1" applyAlignment="1">
      <alignment horizontal="left"/>
    </xf>
    <xf numFmtId="0" fontId="12" fillId="2" borderId="1" xfId="2" applyFont="1"/>
    <xf numFmtId="0" fontId="12" fillId="2" borderId="1" xfId="2" applyFont="1" applyAlignment="1">
      <alignment horizontal="left" vertical="center" wrapText="1"/>
    </xf>
    <xf numFmtId="0" fontId="15" fillId="2" borderId="1" xfId="2" applyFont="1"/>
    <xf numFmtId="0" fontId="4" fillId="3" borderId="7" xfId="0" applyNumberFormat="1" applyFont="1" applyFill="1" applyBorder="1" applyAlignment="1" applyProtection="1">
      <alignment horizontal="center" vertical="center" wrapText="1"/>
    </xf>
    <xf numFmtId="4" fontId="9" fillId="10" borderId="44" xfId="0" applyNumberFormat="1" applyFont="1" applyFill="1" applyBorder="1" applyAlignment="1">
      <alignment horizontal="right" vertical="center" wrapText="1"/>
    </xf>
    <xf numFmtId="0" fontId="1" fillId="2" borderId="32" xfId="2" applyFont="1" applyBorder="1" applyAlignment="1" applyProtection="1">
      <alignment horizontal="center" vertical="center"/>
      <protection hidden="1"/>
    </xf>
    <xf numFmtId="0" fontId="1" fillId="2" borderId="9" xfId="2" applyFont="1" applyBorder="1" applyAlignment="1" applyProtection="1">
      <alignment horizontal="left" vertical="center"/>
      <protection hidden="1"/>
    </xf>
    <xf numFmtId="44" fontId="19" fillId="8" borderId="7" xfId="18" applyFont="1" applyFill="1" applyBorder="1" applyAlignment="1">
      <alignment horizontal="left" vertical="center"/>
    </xf>
    <xf numFmtId="10" fontId="15" fillId="2" borderId="32" xfId="5" applyNumberFormat="1" applyFont="1" applyFill="1" applyBorder="1" applyAlignment="1">
      <alignment horizontal="center"/>
    </xf>
    <xf numFmtId="0" fontId="5" fillId="2" borderId="33" xfId="2" applyFont="1" applyBorder="1" applyAlignment="1" applyProtection="1">
      <alignment horizontal="center" vertical="center"/>
      <protection hidden="1"/>
    </xf>
    <xf numFmtId="10" fontId="18" fillId="2" borderId="33" xfId="5" applyNumberFormat="1" applyFont="1" applyFill="1" applyBorder="1" applyAlignment="1">
      <alignment horizontal="center"/>
    </xf>
    <xf numFmtId="0" fontId="5" fillId="9" borderId="31" xfId="2" applyFont="1" applyFill="1" applyBorder="1" applyAlignment="1" applyProtection="1">
      <alignment horizontal="center" vertical="center"/>
      <protection hidden="1"/>
    </xf>
    <xf numFmtId="0" fontId="5" fillId="9" borderId="26" xfId="2" applyFont="1" applyFill="1" applyBorder="1" applyAlignment="1" applyProtection="1">
      <alignment horizontal="left" vertical="center"/>
      <protection hidden="1"/>
    </xf>
    <xf numFmtId="44" fontId="17" fillId="9" borderId="25" xfId="18" applyFont="1" applyFill="1" applyBorder="1" applyAlignment="1">
      <alignment horizontal="left" vertical="center"/>
    </xf>
    <xf numFmtId="10" fontId="18" fillId="9" borderId="31" xfId="5" applyNumberFormat="1" applyFont="1" applyFill="1" applyBorder="1" applyAlignment="1">
      <alignment horizontal="center"/>
    </xf>
    <xf numFmtId="0" fontId="5" fillId="9" borderId="32" xfId="2" applyFont="1" applyFill="1" applyBorder="1" applyAlignment="1" applyProtection="1">
      <alignment horizontal="center" vertical="center"/>
      <protection hidden="1"/>
    </xf>
    <xf numFmtId="0" fontId="5" fillId="9" borderId="9" xfId="2" applyFont="1" applyFill="1" applyBorder="1" applyAlignment="1" applyProtection="1">
      <alignment horizontal="left" vertical="center"/>
      <protection hidden="1"/>
    </xf>
    <xf numFmtId="44" fontId="17" fillId="9" borderId="7" xfId="18" applyFont="1" applyFill="1" applyBorder="1" applyAlignment="1">
      <alignment horizontal="left" vertical="center"/>
    </xf>
    <xf numFmtId="10" fontId="18" fillId="9" borderId="32" xfId="5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4" fontId="4" fillId="3" borderId="5" xfId="0" applyNumberFormat="1" applyFont="1" applyFill="1" applyBorder="1" applyAlignment="1" applyProtection="1">
      <alignment horizontal="right" vertical="center"/>
    </xf>
    <xf numFmtId="4" fontId="7" fillId="0" borderId="6" xfId="0" applyNumberFormat="1" applyFont="1" applyFill="1" applyBorder="1" applyAlignment="1" applyProtection="1">
      <alignment horizontal="left" vertical="center" wrapText="1"/>
    </xf>
    <xf numFmtId="43" fontId="6" fillId="0" borderId="1" xfId="0" applyNumberFormat="1" applyFont="1" applyFill="1" applyBorder="1" applyAlignment="1">
      <alignment vertical="center"/>
    </xf>
    <xf numFmtId="43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43" fontId="13" fillId="2" borderId="1" xfId="4" applyFont="1" applyFill="1" applyBorder="1" applyAlignment="1">
      <alignment horizontal="right" vertical="center"/>
    </xf>
    <xf numFmtId="10" fontId="13" fillId="0" borderId="1" xfId="5" applyNumberFormat="1" applyFont="1" applyFill="1" applyBorder="1" applyAlignment="1">
      <alignment vertical="center"/>
    </xf>
    <xf numFmtId="10" fontId="6" fillId="0" borderId="1" xfId="5" applyNumberFormat="1" applyFont="1" applyFill="1" applyBorder="1" applyAlignment="1">
      <alignment vertical="center"/>
    </xf>
    <xf numFmtId="170" fontId="6" fillId="0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171" fontId="13" fillId="0" borderId="1" xfId="0" applyNumberFormat="1" applyFont="1" applyFill="1" applyBorder="1" applyAlignment="1">
      <alignment vertical="center"/>
    </xf>
    <xf numFmtId="0" fontId="2" fillId="2" borderId="1" xfId="34"/>
    <xf numFmtId="43" fontId="6" fillId="0" borderId="1" xfId="4" applyFont="1" applyFill="1" applyBorder="1" applyAlignment="1">
      <alignment vertical="center"/>
    </xf>
    <xf numFmtId="43" fontId="13" fillId="0" borderId="1" xfId="5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172" fontId="6" fillId="0" borderId="1" xfId="5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/>
    </xf>
    <xf numFmtId="173" fontId="6" fillId="0" borderId="1" xfId="0" applyNumberFormat="1" applyFont="1" applyFill="1" applyBorder="1" applyAlignment="1">
      <alignment horizontal="right" vertical="center"/>
    </xf>
    <xf numFmtId="174" fontId="6" fillId="0" borderId="1" xfId="0" applyNumberFormat="1" applyFont="1" applyFill="1" applyBorder="1" applyAlignment="1">
      <alignment horizontal="right" vertical="center"/>
    </xf>
    <xf numFmtId="10" fontId="18" fillId="6" borderId="34" xfId="5" applyNumberFormat="1" applyFont="1" applyFill="1" applyBorder="1" applyAlignment="1">
      <alignment horizontal="center"/>
    </xf>
    <xf numFmtId="170" fontId="6" fillId="0" borderId="1" xfId="0" applyNumberFormat="1" applyFont="1" applyFill="1" applyBorder="1" applyAlignment="1">
      <alignment horizontal="center" vertical="center"/>
    </xf>
    <xf numFmtId="4" fontId="2" fillId="2" borderId="1" xfId="25" applyNumberFormat="1" applyAlignment="1">
      <alignment horizontal="right" vertical="center"/>
    </xf>
    <xf numFmtId="0" fontId="13" fillId="2" borderId="1" xfId="24" applyFont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4" fontId="2" fillId="2" borderId="1" xfId="25" applyNumberFormat="1" applyAlignment="1">
      <alignment vertical="center"/>
    </xf>
    <xf numFmtId="0" fontId="13" fillId="2" borderId="1" xfId="24" applyFont="1" applyAlignment="1">
      <alignment vertical="center"/>
    </xf>
    <xf numFmtId="0" fontId="2" fillId="2" borderId="1" xfId="25" applyAlignment="1">
      <alignment vertical="center"/>
    </xf>
    <xf numFmtId="0" fontId="14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1" fillId="0" borderId="1" xfId="0" applyFont="1" applyBorder="1"/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 wrapText="1"/>
    </xf>
    <xf numFmtId="43" fontId="6" fillId="0" borderId="1" xfId="4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3" fontId="21" fillId="2" borderId="40" xfId="0" applyNumberFormat="1" applyFont="1" applyFill="1" applyBorder="1" applyAlignment="1">
      <alignment horizontal="center" vertical="center" wrapText="1"/>
    </xf>
    <xf numFmtId="10" fontId="13" fillId="0" borderId="43" xfId="5" applyNumberFormat="1" applyFont="1" applyBorder="1"/>
    <xf numFmtId="4" fontId="13" fillId="0" borderId="43" xfId="5" applyNumberFormat="1" applyFont="1" applyBorder="1"/>
    <xf numFmtId="4" fontId="20" fillId="0" borderId="1" xfId="0" applyNumberFormat="1" applyFont="1" applyBorder="1"/>
    <xf numFmtId="4" fontId="22" fillId="10" borderId="0" xfId="0" applyNumberFormat="1" applyFont="1" applyFill="1" applyAlignment="1">
      <alignment vertical="center"/>
    </xf>
    <xf numFmtId="0" fontId="9" fillId="3" borderId="49" xfId="0" applyNumberFormat="1" applyFont="1" applyFill="1" applyBorder="1" applyAlignment="1" applyProtection="1">
      <alignment horizontal="right" vertical="center"/>
    </xf>
    <xf numFmtId="0" fontId="9" fillId="3" borderId="7" xfId="0" applyNumberFormat="1" applyFont="1" applyFill="1" applyBorder="1" applyAlignment="1" applyProtection="1">
      <alignment horizontal="right" vertical="center"/>
    </xf>
    <xf numFmtId="0" fontId="22" fillId="10" borderId="8" xfId="0" applyFont="1" applyFill="1" applyBorder="1" applyAlignment="1">
      <alignment horizontal="center" vertical="center"/>
    </xf>
    <xf numFmtId="0" fontId="22" fillId="10" borderId="7" xfId="0" applyFont="1" applyFill="1" applyBorder="1" applyAlignment="1">
      <alignment vertical="center"/>
    </xf>
    <xf numFmtId="0" fontId="22" fillId="10" borderId="8" xfId="0" applyFont="1" applyFill="1" applyBorder="1" applyAlignment="1">
      <alignment vertical="center"/>
    </xf>
    <xf numFmtId="0" fontId="22" fillId="10" borderId="9" xfId="0" applyFont="1" applyFill="1" applyBorder="1" applyAlignment="1">
      <alignment vertical="center"/>
    </xf>
    <xf numFmtId="0" fontId="4" fillId="3" borderId="7" xfId="0" applyNumberFormat="1" applyFont="1" applyFill="1" applyBorder="1" applyAlignment="1" applyProtection="1">
      <alignment vertical="center"/>
    </xf>
    <xf numFmtId="0" fontId="4" fillId="3" borderId="9" xfId="0" applyNumberFormat="1" applyFont="1" applyFill="1" applyBorder="1" applyAlignment="1" applyProtection="1">
      <alignment vertical="center"/>
    </xf>
    <xf numFmtId="4" fontId="22" fillId="0" borderId="43" xfId="0" applyNumberFormat="1" applyFont="1" applyBorder="1"/>
    <xf numFmtId="10" fontId="24" fillId="0" borderId="51" xfId="5" applyNumberFormat="1" applyFont="1" applyBorder="1" applyAlignment="1">
      <alignment horizontal="right" vertical="center"/>
    </xf>
    <xf numFmtId="10" fontId="24" fillId="0" borderId="48" xfId="5" applyNumberFormat="1" applyFont="1" applyBorder="1" applyAlignment="1">
      <alignment horizontal="right" vertical="center"/>
    </xf>
    <xf numFmtId="4" fontId="24" fillId="0" borderId="50" xfId="0" applyNumberFormat="1" applyFont="1" applyBorder="1" applyAlignment="1">
      <alignment horizontal="right"/>
    </xf>
    <xf numFmtId="10" fontId="24" fillId="9" borderId="43" xfId="5" applyNumberFormat="1" applyFont="1" applyFill="1" applyBorder="1"/>
    <xf numFmtId="4" fontId="24" fillId="3" borderId="43" xfId="0" applyNumberFormat="1" applyFont="1" applyFill="1" applyBorder="1"/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3" borderId="25" xfId="0" applyNumberFormat="1" applyFont="1" applyFill="1" applyBorder="1" applyAlignment="1" applyProtection="1">
      <alignment vertical="center"/>
    </xf>
    <xf numFmtId="0" fontId="4" fillId="3" borderId="26" xfId="0" applyNumberFormat="1" applyFont="1" applyFill="1" applyBorder="1" applyAlignment="1" applyProtection="1">
      <alignment vertical="center"/>
    </xf>
    <xf numFmtId="4" fontId="4" fillId="3" borderId="50" xfId="0" applyNumberFormat="1" applyFont="1" applyFill="1" applyBorder="1" applyAlignment="1" applyProtection="1">
      <alignment horizontal="right" vertical="center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 applyAlignment="1" applyProtection="1">
      <alignment vertical="center"/>
      <protection locked="0"/>
    </xf>
    <xf numFmtId="4" fontId="7" fillId="0" borderId="5" xfId="0" applyNumberFormat="1" applyFont="1" applyFill="1" applyBorder="1" applyAlignment="1">
      <alignment horizontal="right" vertical="center"/>
    </xf>
    <xf numFmtId="0" fontId="7" fillId="0" borderId="5" xfId="0" applyNumberFormat="1" applyFont="1" applyFill="1" applyBorder="1" applyAlignment="1" applyProtection="1">
      <alignment vertical="center" wrapText="1"/>
    </xf>
    <xf numFmtId="0" fontId="4" fillId="3" borderId="5" xfId="0" applyNumberFormat="1" applyFont="1" applyFill="1" applyBorder="1" applyAlignment="1" applyProtection="1">
      <alignment horizontal="left" vertical="center" wrapText="1"/>
    </xf>
    <xf numFmtId="4" fontId="4" fillId="3" borderId="5" xfId="0" applyNumberFormat="1" applyFont="1" applyFill="1" applyBorder="1" applyAlignment="1" applyProtection="1">
      <alignment horizontal="right" vertical="center" wrapText="1"/>
    </xf>
    <xf numFmtId="4" fontId="4" fillId="3" borderId="5" xfId="0" applyNumberFormat="1" applyFont="1" applyFill="1" applyBorder="1" applyAlignment="1" applyProtection="1">
      <alignment vertical="center"/>
      <protection locked="0"/>
    </xf>
    <xf numFmtId="4" fontId="4" fillId="3" borderId="5" xfId="0" applyNumberFormat="1" applyFont="1" applyFill="1" applyBorder="1" applyAlignment="1">
      <alignment horizontal="right" vertical="center"/>
    </xf>
    <xf numFmtId="0" fontId="4" fillId="9" borderId="5" xfId="0" applyNumberFormat="1" applyFont="1" applyFill="1" applyBorder="1" applyAlignment="1" applyProtection="1">
      <alignment horizontal="left" vertical="center" wrapText="1"/>
    </xf>
    <xf numFmtId="0" fontId="4" fillId="9" borderId="5" xfId="0" applyNumberFormat="1" applyFont="1" applyFill="1" applyBorder="1" applyAlignment="1" applyProtection="1">
      <alignment horizontal="center" vertical="center" wrapText="1"/>
    </xf>
    <xf numFmtId="4" fontId="4" fillId="9" borderId="5" xfId="0" applyNumberFormat="1" applyFont="1" applyFill="1" applyBorder="1" applyAlignment="1" applyProtection="1">
      <alignment horizontal="right" vertical="center" wrapText="1"/>
    </xf>
    <xf numFmtId="4" fontId="4" fillId="9" borderId="5" xfId="0" applyNumberFormat="1" applyFont="1" applyFill="1" applyBorder="1" applyAlignment="1" applyProtection="1">
      <alignment vertical="center"/>
      <protection locked="0"/>
    </xf>
    <xf numFmtId="4" fontId="4" fillId="9" borderId="5" xfId="0" applyNumberFormat="1" applyFont="1" applyFill="1" applyBorder="1" applyAlignment="1">
      <alignment horizontal="right" vertical="center"/>
    </xf>
    <xf numFmtId="0" fontId="4" fillId="9" borderId="5" xfId="0" applyNumberFormat="1" applyFont="1" applyFill="1" applyBorder="1" applyAlignment="1" applyProtection="1">
      <alignment vertical="center" wrapText="1"/>
    </xf>
    <xf numFmtId="0" fontId="26" fillId="0" borderId="0" xfId="0" applyFont="1"/>
    <xf numFmtId="0" fontId="26" fillId="2" borderId="1" xfId="0" applyNumberFormat="1" applyFont="1" applyFill="1" applyBorder="1" applyAlignment="1" applyProtection="1">
      <alignment wrapText="1"/>
      <protection locked="0"/>
    </xf>
    <xf numFmtId="0" fontId="28" fillId="11" borderId="2" xfId="0" applyNumberFormat="1" applyFont="1" applyFill="1" applyBorder="1" applyAlignment="1" applyProtection="1">
      <alignment horizontal="center" vertical="center" wrapText="1"/>
    </xf>
    <xf numFmtId="0" fontId="27" fillId="2" borderId="2" xfId="0" applyNumberFormat="1" applyFont="1" applyFill="1" applyBorder="1" applyAlignment="1" applyProtection="1">
      <alignment horizontal="center" vertical="top" wrapText="1"/>
    </xf>
    <xf numFmtId="0" fontId="27" fillId="2" borderId="2" xfId="0" applyNumberFormat="1" applyFont="1" applyFill="1" applyBorder="1" applyAlignment="1" applyProtection="1">
      <alignment horizontal="justify" vertical="top" wrapText="1"/>
    </xf>
    <xf numFmtId="169" fontId="27" fillId="2" borderId="2" xfId="0" applyNumberFormat="1" applyFont="1" applyFill="1" applyBorder="1" applyAlignment="1" applyProtection="1">
      <alignment horizontal="right" vertical="top" wrapText="1"/>
    </xf>
    <xf numFmtId="4" fontId="27" fillId="2" borderId="2" xfId="0" applyNumberFormat="1" applyFont="1" applyFill="1" applyBorder="1" applyAlignment="1" applyProtection="1">
      <alignment horizontal="right" vertical="top" wrapText="1"/>
    </xf>
    <xf numFmtId="4" fontId="28" fillId="2" borderId="2" xfId="0" applyNumberFormat="1" applyFont="1" applyFill="1" applyBorder="1" applyAlignment="1" applyProtection="1">
      <alignment horizontal="right" vertical="top" wrapText="1"/>
    </xf>
    <xf numFmtId="4" fontId="28" fillId="2" borderId="2" xfId="0" applyNumberFormat="1" applyFont="1" applyFill="1" applyBorder="1" applyAlignment="1" applyProtection="1">
      <alignment horizontal="right" vertical="center" wrapText="1"/>
    </xf>
    <xf numFmtId="0" fontId="23" fillId="10" borderId="5" xfId="0" applyNumberFormat="1" applyFont="1" applyFill="1" applyBorder="1" applyAlignment="1" applyProtection="1">
      <alignment horizontal="center" vertical="center" wrapText="1"/>
    </xf>
    <xf numFmtId="4" fontId="12" fillId="2" borderId="40" xfId="0" applyNumberFormat="1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horizontal="right" vertical="center" wrapText="1"/>
    </xf>
    <xf numFmtId="10" fontId="12" fillId="2" borderId="41" xfId="5" applyNumberFormat="1" applyFont="1" applyFill="1" applyBorder="1" applyAlignment="1">
      <alignment horizontal="right" vertical="center" wrapText="1"/>
    </xf>
    <xf numFmtId="10" fontId="12" fillId="2" borderId="3" xfId="5" applyNumberFormat="1" applyFont="1" applyFill="1" applyBorder="1" applyAlignment="1">
      <alignment horizontal="right" vertical="center" wrapText="1"/>
    </xf>
    <xf numFmtId="168" fontId="21" fillId="2" borderId="40" xfId="0" applyNumberFormat="1" applyFont="1" applyFill="1" applyBorder="1" applyAlignment="1">
      <alignment horizontal="center" vertical="center" wrapText="1"/>
    </xf>
    <xf numFmtId="168" fontId="21" fillId="2" borderId="6" xfId="0" applyNumberFormat="1" applyFont="1" applyFill="1" applyBorder="1" applyAlignment="1">
      <alignment horizontal="center" vertical="center" wrapText="1"/>
    </xf>
    <xf numFmtId="4" fontId="3" fillId="2" borderId="40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1" fontId="3" fillId="10" borderId="7" xfId="0" applyNumberFormat="1" applyFont="1" applyFill="1" applyBorder="1" applyAlignment="1">
      <alignment horizontal="center" vertical="center"/>
    </xf>
    <xf numFmtId="1" fontId="3" fillId="10" borderId="8" xfId="0" applyNumberFormat="1" applyFont="1" applyFill="1" applyBorder="1" applyAlignment="1">
      <alignment horizontal="center" vertical="center"/>
    </xf>
    <xf numFmtId="1" fontId="3" fillId="10" borderId="9" xfId="0" applyNumberFormat="1" applyFont="1" applyFill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4" fontId="3" fillId="2" borderId="38" xfId="0" applyNumberFormat="1" applyFont="1" applyFill="1" applyBorder="1" applyAlignment="1">
      <alignment horizontal="center" vertical="center" wrapText="1"/>
    </xf>
    <xf numFmtId="4" fontId="3" fillId="2" borderId="45" xfId="0" applyNumberFormat="1" applyFont="1" applyFill="1" applyBorder="1" applyAlignment="1">
      <alignment horizontal="center" vertical="center" wrapText="1"/>
    </xf>
    <xf numFmtId="4" fontId="3" fillId="2" borderId="40" xfId="0" applyNumberFormat="1" applyFont="1" applyFill="1" applyBorder="1" applyAlignment="1">
      <alignment horizontal="center" vertical="center" wrapText="1"/>
    </xf>
    <xf numFmtId="4" fontId="3" fillId="2" borderId="46" xfId="0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0" fontId="3" fillId="2" borderId="38" xfId="0" applyNumberFormat="1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3" fillId="0" borderId="47" xfId="0" applyFont="1" applyFill="1" applyBorder="1" applyAlignment="1">
      <alignment horizontal="right" vertical="top" wrapText="1"/>
    </xf>
    <xf numFmtId="0" fontId="1" fillId="2" borderId="1" xfId="12" applyAlignment="1">
      <alignment horizontal="left" vertical="top" wrapText="1"/>
    </xf>
    <xf numFmtId="0" fontId="1" fillId="4" borderId="1" xfId="16" applyFont="1" applyFill="1" applyAlignment="1">
      <alignment horizontal="left" vertical="center"/>
    </xf>
    <xf numFmtId="0" fontId="5" fillId="5" borderId="16" xfId="14" applyFont="1" applyFill="1" applyBorder="1" applyAlignment="1">
      <alignment horizontal="center" vertical="center"/>
    </xf>
    <xf numFmtId="0" fontId="1" fillId="5" borderId="11" xfId="14" applyFont="1" applyFill="1" applyBorder="1" applyAlignment="1">
      <alignment horizontal="left" vertical="center"/>
    </xf>
    <xf numFmtId="0" fontId="1" fillId="4" borderId="1" xfId="14" applyFont="1" applyFill="1" applyAlignment="1">
      <alignment horizontal="left" vertical="center"/>
    </xf>
    <xf numFmtId="0" fontId="1" fillId="5" borderId="14" xfId="14" applyFont="1" applyFill="1" applyBorder="1" applyAlignment="1">
      <alignment horizontal="left" vertical="center"/>
    </xf>
    <xf numFmtId="0" fontId="5" fillId="5" borderId="18" xfId="14" applyFont="1" applyFill="1" applyBorder="1" applyAlignment="1">
      <alignment horizontal="left" vertical="center" wrapText="1"/>
    </xf>
    <xf numFmtId="0" fontId="5" fillId="5" borderId="19" xfId="14" applyFont="1" applyFill="1" applyBorder="1" applyAlignment="1">
      <alignment horizontal="left" vertical="center" wrapText="1"/>
    </xf>
    <xf numFmtId="0" fontId="1" fillId="5" borderId="14" xfId="14" applyFont="1" applyFill="1" applyBorder="1" applyAlignment="1">
      <alignment horizontal="left" vertical="center" wrapText="1"/>
    </xf>
    <xf numFmtId="0" fontId="1" fillId="5" borderId="15" xfId="14" applyFont="1" applyFill="1" applyBorder="1" applyAlignment="1">
      <alignment horizontal="left" vertical="center" wrapText="1"/>
    </xf>
    <xf numFmtId="0" fontId="5" fillId="6" borderId="18" xfId="14" applyFont="1" applyFill="1" applyBorder="1" applyAlignment="1">
      <alignment horizontal="center" vertical="center"/>
    </xf>
    <xf numFmtId="0" fontId="3" fillId="6" borderId="17" xfId="2" applyFont="1" applyFill="1" applyBorder="1" applyAlignment="1" applyProtection="1">
      <alignment horizontal="right" vertical="center"/>
      <protection hidden="1"/>
    </xf>
    <xf numFmtId="0" fontId="3" fillId="6" borderId="18" xfId="2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Alignment="1">
      <alignment horizontal="left" vertical="center" wrapText="1"/>
    </xf>
    <xf numFmtId="0" fontId="1" fillId="4" borderId="1" xfId="12" applyFill="1" applyBorder="1" applyAlignment="1">
      <alignment horizontal="justify" wrapText="1"/>
    </xf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6" fillId="7" borderId="28" xfId="0" applyFont="1" applyFill="1" applyBorder="1" applyAlignment="1">
      <alignment horizontal="center" vertical="center"/>
    </xf>
    <xf numFmtId="0" fontId="16" fillId="7" borderId="3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" fillId="2" borderId="8" xfId="2" applyBorder="1" applyAlignment="1" applyProtection="1">
      <alignment horizontal="left" vertical="center"/>
      <protection hidden="1"/>
    </xf>
    <xf numFmtId="0" fontId="1" fillId="2" borderId="35" xfId="2" applyBorder="1" applyAlignment="1" applyProtection="1">
      <alignment horizontal="left" vertical="center" wrapText="1"/>
      <protection hidden="1"/>
    </xf>
    <xf numFmtId="0" fontId="1" fillId="2" borderId="36" xfId="2" applyBorder="1" applyAlignment="1" applyProtection="1">
      <alignment horizontal="left" vertical="center" wrapText="1"/>
      <protection hidden="1"/>
    </xf>
    <xf numFmtId="0" fontId="3" fillId="2" borderId="17" xfId="2" applyFont="1" applyBorder="1" applyAlignment="1" applyProtection="1">
      <alignment horizontal="center" vertical="center"/>
      <protection hidden="1"/>
    </xf>
    <xf numFmtId="0" fontId="3" fillId="2" borderId="18" xfId="2" applyFont="1" applyBorder="1" applyAlignment="1" applyProtection="1">
      <alignment horizontal="center" vertical="center"/>
      <protection hidden="1"/>
    </xf>
    <xf numFmtId="0" fontId="3" fillId="2" borderId="19" xfId="2" applyFont="1" applyBorder="1" applyAlignment="1" applyProtection="1">
      <alignment horizontal="center" vertical="center"/>
      <protection hidden="1"/>
    </xf>
    <xf numFmtId="0" fontId="27" fillId="2" borderId="1" xfId="0" applyNumberFormat="1" applyFont="1" applyFill="1" applyBorder="1" applyAlignment="1" applyProtection="1">
      <alignment horizontal="left" vertical="top" wrapText="1"/>
    </xf>
    <xf numFmtId="0" fontId="28" fillId="2" borderId="2" xfId="0" applyNumberFormat="1" applyFont="1" applyFill="1" applyBorder="1" applyAlignment="1" applyProtection="1">
      <alignment horizontal="left" vertical="center" wrapText="1"/>
    </xf>
    <xf numFmtId="0" fontId="28" fillId="11" borderId="2" xfId="0" applyNumberFormat="1" applyFont="1" applyFill="1" applyBorder="1" applyAlignment="1" applyProtection="1">
      <alignment horizontal="left" vertical="center" wrapText="1"/>
    </xf>
    <xf numFmtId="0" fontId="28" fillId="2" borderId="2" xfId="0" applyNumberFormat="1" applyFont="1" applyFill="1" applyBorder="1" applyAlignment="1" applyProtection="1">
      <alignment horizontal="right" vertical="top" wrapText="1"/>
    </xf>
    <xf numFmtId="0" fontId="28" fillId="2" borderId="2" xfId="0" applyNumberFormat="1" applyFont="1" applyFill="1" applyBorder="1" applyAlignment="1" applyProtection="1">
      <alignment horizontal="right" vertical="center" wrapText="1"/>
    </xf>
    <xf numFmtId="0" fontId="29" fillId="3" borderId="7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4" fontId="29" fillId="9" borderId="1" xfId="0" applyNumberFormat="1" applyFont="1" applyFill="1" applyBorder="1" applyAlignment="1">
      <alignment vertical="center"/>
    </xf>
    <xf numFmtId="0" fontId="29" fillId="9" borderId="1" xfId="0" applyFont="1" applyFill="1" applyBorder="1" applyAlignment="1">
      <alignment vertical="center"/>
    </xf>
    <xf numFmtId="4" fontId="30" fillId="9" borderId="1" xfId="25" applyNumberFormat="1" applyFont="1" applyFill="1" applyAlignment="1">
      <alignment vertical="center"/>
    </xf>
    <xf numFmtId="0" fontId="20" fillId="9" borderId="1" xfId="24" applyFont="1" applyFill="1" applyAlignment="1">
      <alignment vertical="center"/>
    </xf>
    <xf numFmtId="171" fontId="20" fillId="9" borderId="1" xfId="0" applyNumberFormat="1" applyFont="1" applyFill="1" applyBorder="1" applyAlignment="1">
      <alignment vertical="center"/>
    </xf>
    <xf numFmtId="10" fontId="29" fillId="9" borderId="1" xfId="5" applyNumberFormat="1" applyFont="1" applyFill="1" applyBorder="1" applyAlignment="1">
      <alignment vertical="center"/>
    </xf>
    <xf numFmtId="2" fontId="29" fillId="9" borderId="1" xfId="0" applyNumberFormat="1" applyFont="1" applyFill="1" applyBorder="1" applyAlignment="1">
      <alignment vertical="center"/>
    </xf>
    <xf numFmtId="0" fontId="29" fillId="9" borderId="1" xfId="0" applyFont="1" applyFill="1" applyBorder="1" applyAlignment="1">
      <alignment horizontal="right" vertical="center"/>
    </xf>
    <xf numFmtId="0" fontId="30" fillId="9" borderId="1" xfId="34" applyFont="1" applyFill="1"/>
    <xf numFmtId="43" fontId="29" fillId="9" borderId="1" xfId="4" applyFont="1" applyFill="1" applyBorder="1" applyAlignment="1">
      <alignment vertical="center"/>
    </xf>
    <xf numFmtId="0" fontId="30" fillId="9" borderId="1" xfId="25" applyFont="1" applyFill="1" applyAlignment="1">
      <alignment vertical="center"/>
    </xf>
    <xf numFmtId="10" fontId="6" fillId="0" borderId="1" xfId="5" applyNumberFormat="1" applyFont="1" applyFill="1" applyBorder="1" applyAlignment="1">
      <alignment horizontal="right" vertical="center"/>
    </xf>
  </cellXfs>
  <cellStyles count="38">
    <cellStyle name="Moeda" xfId="18" builtinId="4"/>
    <cellStyle name="Moeda 2" xfId="8"/>
    <cellStyle name="Moeda 3" xfId="21"/>
    <cellStyle name="Normal" xfId="0" builtinId="0"/>
    <cellStyle name="Normal 10" xfId="28"/>
    <cellStyle name="Normal 11" xfId="29"/>
    <cellStyle name="Normal 12" xfId="12"/>
    <cellStyle name="Normal 13" xfId="30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2"/>
    <cellStyle name="Normal 2 2" xfId="6"/>
    <cellStyle name="Normal 2 2 2 2 2" xfId="3"/>
    <cellStyle name="Normal 2 2 2 2 2 2" xfId="14"/>
    <cellStyle name="Normal 20" xfId="37"/>
    <cellStyle name="Normal 3" xfId="19"/>
    <cellStyle name="Normal 3 3 2" xfId="16"/>
    <cellStyle name="Normal 4" xfId="22"/>
    <cellStyle name="Normal 5" xfId="23"/>
    <cellStyle name="Normal 6" xfId="24"/>
    <cellStyle name="Normal 7" xfId="25"/>
    <cellStyle name="Normal 8" xfId="26"/>
    <cellStyle name="Normal 9" xfId="27"/>
    <cellStyle name="Porcentagem" xfId="5" builtinId="5"/>
    <cellStyle name="Porcentagem 2" xfId="11"/>
    <cellStyle name="Porcentagem 2 4" xfId="15"/>
    <cellStyle name="Porcentagem 6" xfId="10"/>
    <cellStyle name="Porcentagem 6 2" xfId="13"/>
    <cellStyle name="Vírgula" xfId="4" builtinId="3"/>
    <cellStyle name="Vírgula 2" xfId="7"/>
    <cellStyle name="Vírgula 2 2" xfId="1"/>
    <cellStyle name="Vírgula 2 3" xfId="9"/>
    <cellStyle name="Vírgula 3" xfId="20"/>
    <cellStyle name="Vírgula 4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2514600</xdr:colOff>
      <xdr:row>0</xdr:row>
      <xdr:rowOff>0</xdr:rowOff>
    </xdr:from>
    <xdr:to>
      <xdr:col>1</xdr:col>
      <xdr:colOff>2514600</xdr:colOff>
      <xdr:row>5</xdr:row>
      <xdr:rowOff>10583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95B9B321-E3A9-4AA9-AC57-F7EF8A863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8573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307976</xdr:colOff>
      <xdr:row>31</xdr:row>
      <xdr:rowOff>120650</xdr:rowOff>
    </xdr:from>
    <xdr:to>
      <xdr:col>3</xdr:col>
      <xdr:colOff>379013</xdr:colOff>
      <xdr:row>35</xdr:row>
      <xdr:rowOff>150650</xdr:rowOff>
    </xdr:to>
    <xdr:pic>
      <xdr:nvPicPr>
        <xdr:cNvPr id="4" name="Imagem 4" descr="http://infraestruturaurbana.pini.com.br/solucoes-tecnicas/16/imagens/i341693.jpg">
          <a:extLst>
            <a:ext uri="{FF2B5EF4-FFF2-40B4-BE49-F238E27FC236}">
              <a16:creationId xmlns:a16="http://schemas.microsoft.com/office/drawing/2014/main" xmlns="" id="{E57A4A9F-CAF2-43DD-BB6B-508A73DF4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4101" y="5391150"/>
          <a:ext cx="3404787" cy="7920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5"/>
  <sheetViews>
    <sheetView showGridLines="0" view="pageBreakPreview" topLeftCell="A271" zoomScaleNormal="100" zoomScaleSheetLayoutView="100" workbookViewId="0">
      <selection activeCell="H286" sqref="H286"/>
    </sheetView>
  </sheetViews>
  <sheetFormatPr defaultColWidth="9.140625" defaultRowHeight="14.25" x14ac:dyDescent="0.25"/>
  <cols>
    <col min="1" max="1" width="7.7109375" style="80" bestFit="1" customWidth="1"/>
    <col min="2" max="2" width="58.42578125" style="110" bestFit="1" customWidth="1"/>
    <col min="3" max="3" width="6.28515625" style="81" customWidth="1"/>
    <col min="4" max="4" width="11" style="82" customWidth="1"/>
    <col min="5" max="5" width="13.28515625" style="82" customWidth="1"/>
    <col min="6" max="6" width="13" style="82" customWidth="1"/>
    <col min="7" max="7" width="11.7109375" style="82" customWidth="1"/>
    <col min="8" max="8" width="13.7109375" style="79" customWidth="1"/>
    <col min="9" max="10" width="11.28515625" style="79" customWidth="1"/>
    <col min="11" max="11" width="10.7109375" style="90" customWidth="1"/>
    <col min="12" max="12" width="14" style="90" customWidth="1"/>
    <col min="13" max="13" width="11.28515625" style="79" customWidth="1"/>
    <col min="14" max="14" width="11.5703125" style="79" bestFit="1" customWidth="1"/>
    <col min="15" max="15" width="10.7109375" style="79" bestFit="1" customWidth="1"/>
    <col min="16" max="16384" width="9.140625" style="79"/>
  </cols>
  <sheetData>
    <row r="1" spans="1:19" ht="15.75" x14ac:dyDescent="0.25">
      <c r="A1" s="133" t="s">
        <v>103</v>
      </c>
      <c r="B1" s="134"/>
      <c r="C1" s="132"/>
      <c r="D1" s="134"/>
      <c r="E1" s="134"/>
      <c r="F1" s="134"/>
      <c r="G1" s="135"/>
      <c r="I1" s="79" t="s">
        <v>139</v>
      </c>
      <c r="S1" s="99"/>
    </row>
    <row r="2" spans="1:19" s="81" customFormat="1" ht="38.25" x14ac:dyDescent="0.25">
      <c r="A2" s="118" t="s">
        <v>100</v>
      </c>
      <c r="B2" s="119" t="s">
        <v>101</v>
      </c>
      <c r="C2" s="118" t="s">
        <v>102</v>
      </c>
      <c r="D2" s="120" t="s">
        <v>99</v>
      </c>
      <c r="E2" s="121" t="s">
        <v>138</v>
      </c>
      <c r="F2" s="121" t="s">
        <v>136</v>
      </c>
      <c r="G2" s="121" t="s">
        <v>137</v>
      </c>
      <c r="H2" s="81">
        <v>1.2601</v>
      </c>
      <c r="I2" s="79" t="s">
        <v>140</v>
      </c>
      <c r="K2" s="115"/>
      <c r="L2" s="101"/>
      <c r="S2" s="122"/>
    </row>
    <row r="3" spans="1:19" x14ac:dyDescent="0.25">
      <c r="A3" s="154" t="s">
        <v>123</v>
      </c>
      <c r="B3" s="4" t="s">
        <v>268</v>
      </c>
      <c r="C3" s="5"/>
      <c r="D3" s="4"/>
      <c r="E3" s="156"/>
      <c r="F3" s="156"/>
      <c r="G3" s="157">
        <f>SUM(G4:G7)</f>
        <v>28992.180000000004</v>
      </c>
      <c r="I3" s="79" t="s">
        <v>141</v>
      </c>
      <c r="S3" s="99"/>
    </row>
    <row r="4" spans="1:19" ht="15" x14ac:dyDescent="0.25">
      <c r="A4" s="148" t="s">
        <v>104</v>
      </c>
      <c r="B4" s="148" t="s">
        <v>349</v>
      </c>
      <c r="C4" s="149" t="s">
        <v>125</v>
      </c>
      <c r="D4" s="150">
        <v>6</v>
      </c>
      <c r="E4" s="151">
        <v>170.54</v>
      </c>
      <c r="F4" s="152">
        <f>ROUND(E4*$H$2,2)</f>
        <v>214.9</v>
      </c>
      <c r="G4" s="152">
        <f>ROUND(F4*D4,2)</f>
        <v>1289.4000000000001</v>
      </c>
      <c r="I4" s="79" t="s">
        <v>142</v>
      </c>
      <c r="J4" s="111"/>
      <c r="K4" s="112"/>
      <c r="L4" s="97"/>
      <c r="M4" s="93"/>
      <c r="N4" s="95"/>
      <c r="O4" s="96"/>
      <c r="Q4" s="98"/>
      <c r="S4" s="99"/>
    </row>
    <row r="5" spans="1:19" ht="15" x14ac:dyDescent="0.25">
      <c r="A5" s="148" t="s">
        <v>105</v>
      </c>
      <c r="B5" s="148" t="s">
        <v>350</v>
      </c>
      <c r="C5" s="149" t="s">
        <v>125</v>
      </c>
      <c r="D5" s="150">
        <v>20</v>
      </c>
      <c r="E5" s="151">
        <v>836.69</v>
      </c>
      <c r="F5" s="152">
        <f t="shared" ref="F5:F7" si="0">ROUND(E5*$H$2,2)</f>
        <v>1054.31</v>
      </c>
      <c r="G5" s="152">
        <f t="shared" ref="G5:G7" si="1">ROUND(F5*D5,2)</f>
        <v>21086.2</v>
      </c>
      <c r="I5" s="79" t="s">
        <v>143</v>
      </c>
      <c r="J5" s="111"/>
      <c r="K5" s="112"/>
      <c r="L5" s="97"/>
      <c r="M5" s="93"/>
      <c r="N5" s="95"/>
      <c r="O5" s="96"/>
      <c r="Q5" s="98"/>
      <c r="S5" s="99"/>
    </row>
    <row r="6" spans="1:19" ht="15" x14ac:dyDescent="0.25">
      <c r="A6" s="148" t="s">
        <v>106</v>
      </c>
      <c r="B6" s="148" t="s">
        <v>351</v>
      </c>
      <c r="C6" s="149" t="s">
        <v>125</v>
      </c>
      <c r="D6" s="150">
        <v>810.03</v>
      </c>
      <c r="E6" s="151">
        <v>6.05</v>
      </c>
      <c r="F6" s="152">
        <f t="shared" si="0"/>
        <v>7.62</v>
      </c>
      <c r="G6" s="152">
        <f t="shared" si="1"/>
        <v>6172.43</v>
      </c>
      <c r="I6" s="79" t="s">
        <v>144</v>
      </c>
      <c r="J6" s="111"/>
      <c r="K6" s="112"/>
      <c r="L6" s="97"/>
      <c r="M6" s="93"/>
      <c r="N6" s="95"/>
      <c r="O6" s="96"/>
      <c r="Q6" s="98"/>
      <c r="S6" s="99"/>
    </row>
    <row r="7" spans="1:19" ht="15" x14ac:dyDescent="0.25">
      <c r="A7" s="148" t="s">
        <v>352</v>
      </c>
      <c r="B7" s="148" t="s">
        <v>353</v>
      </c>
      <c r="C7" s="149" t="s">
        <v>125</v>
      </c>
      <c r="D7" s="150">
        <v>945</v>
      </c>
      <c r="E7" s="151">
        <v>0.37</v>
      </c>
      <c r="F7" s="152">
        <f t="shared" si="0"/>
        <v>0.47</v>
      </c>
      <c r="G7" s="152">
        <f t="shared" si="1"/>
        <v>444.15</v>
      </c>
      <c r="I7" s="79" t="s">
        <v>145</v>
      </c>
      <c r="J7" s="111"/>
      <c r="K7" s="112"/>
      <c r="L7" s="97"/>
      <c r="M7" s="93"/>
      <c r="N7" s="95"/>
      <c r="O7" s="96"/>
      <c r="Q7" s="98"/>
      <c r="S7" s="99"/>
    </row>
    <row r="8" spans="1:19" ht="15" x14ac:dyDescent="0.25">
      <c r="A8" s="154" t="s">
        <v>126</v>
      </c>
      <c r="B8" s="154" t="s">
        <v>354</v>
      </c>
      <c r="C8" s="5"/>
      <c r="D8" s="155"/>
      <c r="E8" s="156"/>
      <c r="F8" s="157"/>
      <c r="G8" s="157">
        <f>SUM(G9,G14)</f>
        <v>7320.5300000000007</v>
      </c>
      <c r="I8" s="79" t="s">
        <v>146</v>
      </c>
      <c r="J8" s="111"/>
      <c r="K8" s="112"/>
      <c r="L8" s="97"/>
      <c r="M8" s="93"/>
      <c r="N8" s="95"/>
      <c r="O8" s="96"/>
      <c r="Q8" s="98"/>
      <c r="S8" s="99"/>
    </row>
    <row r="9" spans="1:19" ht="15" x14ac:dyDescent="0.25">
      <c r="A9" s="158" t="s">
        <v>107</v>
      </c>
      <c r="B9" s="163" t="s">
        <v>355</v>
      </c>
      <c r="C9" s="159"/>
      <c r="D9" s="163"/>
      <c r="E9" s="161"/>
      <c r="F9" s="162"/>
      <c r="G9" s="162">
        <f>SUM(G10:G13)</f>
        <v>5770.55</v>
      </c>
      <c r="I9" s="79" t="s">
        <v>147</v>
      </c>
      <c r="J9" s="111"/>
      <c r="K9" s="112"/>
      <c r="L9" s="97"/>
      <c r="M9" s="93"/>
      <c r="N9" s="95"/>
      <c r="O9" s="96"/>
      <c r="Q9" s="98"/>
      <c r="S9" s="99"/>
    </row>
    <row r="10" spans="1:19" ht="25.5" x14ac:dyDescent="0.25">
      <c r="A10" s="148" t="s">
        <v>356</v>
      </c>
      <c r="B10" s="148" t="s">
        <v>357</v>
      </c>
      <c r="C10" s="149" t="s">
        <v>127</v>
      </c>
      <c r="D10" s="150">
        <v>13.2</v>
      </c>
      <c r="E10" s="151">
        <v>73.790000000000006</v>
      </c>
      <c r="F10" s="152">
        <f t="shared" ref="F10:F13" si="2">ROUND(E10*$H$2,2)</f>
        <v>92.98</v>
      </c>
      <c r="G10" s="152">
        <f t="shared" ref="G10:G13" si="3">ROUND(F10*D10,2)</f>
        <v>1227.3399999999999</v>
      </c>
      <c r="H10" s="79" t="s">
        <v>121</v>
      </c>
      <c r="I10" s="79" t="s">
        <v>148</v>
      </c>
      <c r="J10" s="111"/>
      <c r="K10" s="112"/>
      <c r="L10" s="97"/>
      <c r="M10" s="93"/>
      <c r="N10" s="95"/>
      <c r="O10" s="96"/>
      <c r="Q10" s="98"/>
      <c r="S10" s="99"/>
    </row>
    <row r="11" spans="1:19" ht="15" x14ac:dyDescent="0.25">
      <c r="A11" s="148" t="s">
        <v>358</v>
      </c>
      <c r="B11" s="148" t="s">
        <v>359</v>
      </c>
      <c r="C11" s="149" t="s">
        <v>127</v>
      </c>
      <c r="D11" s="150">
        <v>41.08</v>
      </c>
      <c r="E11" s="151">
        <v>67.28</v>
      </c>
      <c r="F11" s="152">
        <f t="shared" si="2"/>
        <v>84.78</v>
      </c>
      <c r="G11" s="152">
        <f t="shared" si="3"/>
        <v>3482.76</v>
      </c>
      <c r="H11" s="79" t="s">
        <v>121</v>
      </c>
      <c r="I11" s="79" t="s">
        <v>149</v>
      </c>
      <c r="J11" s="111"/>
      <c r="K11" s="112"/>
      <c r="L11" s="97"/>
      <c r="M11" s="93"/>
      <c r="N11" s="95"/>
      <c r="O11" s="96"/>
      <c r="Q11" s="98"/>
      <c r="S11" s="99"/>
    </row>
    <row r="12" spans="1:19" ht="15" x14ac:dyDescent="0.25">
      <c r="A12" s="148" t="s">
        <v>360</v>
      </c>
      <c r="B12" s="148" t="s">
        <v>361</v>
      </c>
      <c r="C12" s="149" t="s">
        <v>125</v>
      </c>
      <c r="D12" s="150">
        <v>50</v>
      </c>
      <c r="E12" s="151">
        <v>2.34</v>
      </c>
      <c r="F12" s="152">
        <f t="shared" si="2"/>
        <v>2.95</v>
      </c>
      <c r="G12" s="152">
        <f t="shared" si="3"/>
        <v>147.5</v>
      </c>
      <c r="I12" s="79" t="s">
        <v>150</v>
      </c>
      <c r="J12" s="113"/>
      <c r="K12" s="112"/>
      <c r="L12" s="97"/>
      <c r="M12" s="93"/>
      <c r="N12" s="95"/>
      <c r="O12" s="96"/>
      <c r="Q12" s="98"/>
      <c r="S12" s="99"/>
    </row>
    <row r="13" spans="1:19" ht="15" x14ac:dyDescent="0.25">
      <c r="A13" s="148" t="s">
        <v>362</v>
      </c>
      <c r="B13" s="148" t="s">
        <v>363</v>
      </c>
      <c r="C13" s="149" t="s">
        <v>127</v>
      </c>
      <c r="D13" s="150">
        <v>26.64</v>
      </c>
      <c r="E13" s="151">
        <v>27.2</v>
      </c>
      <c r="F13" s="152">
        <f t="shared" si="2"/>
        <v>34.270000000000003</v>
      </c>
      <c r="G13" s="152">
        <f t="shared" si="3"/>
        <v>912.95</v>
      </c>
      <c r="I13" s="79" t="s">
        <v>151</v>
      </c>
      <c r="J13" s="111"/>
      <c r="K13" s="112"/>
      <c r="L13" s="97"/>
      <c r="M13" s="93"/>
      <c r="N13" s="95"/>
      <c r="O13" s="96"/>
      <c r="Q13" s="98"/>
      <c r="S13" s="99"/>
    </row>
    <row r="14" spans="1:19" ht="15" x14ac:dyDescent="0.25">
      <c r="A14" s="158" t="s">
        <v>108</v>
      </c>
      <c r="B14" s="158" t="s">
        <v>364</v>
      </c>
      <c r="C14" s="159"/>
      <c r="D14" s="160"/>
      <c r="E14" s="161"/>
      <c r="F14" s="162"/>
      <c r="G14" s="162">
        <f>SUM(G15)</f>
        <v>1549.98</v>
      </c>
      <c r="I14" s="79" t="s">
        <v>152</v>
      </c>
      <c r="J14" s="111"/>
      <c r="K14" s="112"/>
      <c r="L14" s="97"/>
      <c r="M14" s="93"/>
      <c r="N14" s="95"/>
      <c r="O14" s="96"/>
      <c r="Q14" s="98"/>
      <c r="S14" s="99"/>
    </row>
    <row r="15" spans="1:19" ht="25.5" x14ac:dyDescent="0.25">
      <c r="A15" s="148" t="s">
        <v>365</v>
      </c>
      <c r="B15" s="148" t="s">
        <v>366</v>
      </c>
      <c r="C15" s="149" t="s">
        <v>127</v>
      </c>
      <c r="D15" s="150">
        <v>16.670000000000002</v>
      </c>
      <c r="E15" s="151">
        <v>73.790000000000006</v>
      </c>
      <c r="F15" s="152">
        <f>ROUND(E15*$H$2,2)</f>
        <v>92.98</v>
      </c>
      <c r="G15" s="152">
        <f>ROUND(F15*D15,2)</f>
        <v>1549.98</v>
      </c>
      <c r="I15" s="79" t="s">
        <v>153</v>
      </c>
      <c r="J15" s="111"/>
      <c r="K15" s="112"/>
      <c r="L15" s="97"/>
      <c r="M15" s="93"/>
      <c r="N15" s="95"/>
      <c r="O15" s="96"/>
      <c r="Q15" s="98"/>
      <c r="S15" s="99"/>
    </row>
    <row r="16" spans="1:19" ht="15" x14ac:dyDescent="0.25">
      <c r="A16" s="154" t="s">
        <v>129</v>
      </c>
      <c r="B16" s="154" t="s">
        <v>355</v>
      </c>
      <c r="C16" s="5"/>
      <c r="D16" s="155"/>
      <c r="E16" s="156"/>
      <c r="F16" s="157"/>
      <c r="G16" s="157">
        <f>SUM(G17,G24)</f>
        <v>54884.139999999992</v>
      </c>
      <c r="I16" s="79" t="s">
        <v>154</v>
      </c>
      <c r="J16" s="111"/>
      <c r="K16" s="91"/>
      <c r="L16" s="97"/>
      <c r="M16" s="93"/>
      <c r="N16" s="95"/>
      <c r="O16" s="96"/>
      <c r="Q16" s="98"/>
      <c r="S16" s="99"/>
    </row>
    <row r="17" spans="1:19" ht="15" x14ac:dyDescent="0.25">
      <c r="A17" s="158" t="s">
        <v>109</v>
      </c>
      <c r="B17" s="158" t="s">
        <v>367</v>
      </c>
      <c r="C17" s="159"/>
      <c r="D17" s="160"/>
      <c r="E17" s="161"/>
      <c r="F17" s="162"/>
      <c r="G17" s="162">
        <f>SUM(G18:G23)</f>
        <v>24539.729999999996</v>
      </c>
      <c r="I17" s="79" t="s">
        <v>155</v>
      </c>
      <c r="J17" s="113"/>
      <c r="K17" s="112"/>
      <c r="L17" s="97"/>
      <c r="M17" s="93"/>
      <c r="N17" s="95"/>
      <c r="O17" s="96"/>
      <c r="Q17" s="98"/>
      <c r="S17" s="99"/>
    </row>
    <row r="18" spans="1:19" ht="15" x14ac:dyDescent="0.25">
      <c r="A18" s="148" t="s">
        <v>368</v>
      </c>
      <c r="B18" s="148" t="s">
        <v>369</v>
      </c>
      <c r="C18" s="149" t="s">
        <v>125</v>
      </c>
      <c r="D18" s="150">
        <v>16.18</v>
      </c>
      <c r="E18" s="151">
        <v>29.88</v>
      </c>
      <c r="F18" s="152">
        <f t="shared" ref="F18:F23" si="4">ROUND(E18*$H$2,2)</f>
        <v>37.65</v>
      </c>
      <c r="G18" s="152">
        <f t="shared" ref="G18:G23" si="5">ROUND(F18*D18,2)</f>
        <v>609.17999999999995</v>
      </c>
      <c r="I18" s="79" t="s">
        <v>156</v>
      </c>
      <c r="J18" s="111"/>
      <c r="K18" s="112"/>
      <c r="L18" s="97"/>
      <c r="M18" s="93"/>
      <c r="N18" s="95"/>
      <c r="O18" s="96"/>
      <c r="Q18" s="98"/>
      <c r="S18" s="99"/>
    </row>
    <row r="19" spans="1:19" ht="25.5" x14ac:dyDescent="0.25">
      <c r="A19" s="148" t="s">
        <v>370</v>
      </c>
      <c r="B19" s="148" t="s">
        <v>371</v>
      </c>
      <c r="C19" s="149" t="s">
        <v>125</v>
      </c>
      <c r="D19" s="150">
        <v>68.150000000000006</v>
      </c>
      <c r="E19" s="151">
        <v>124.95</v>
      </c>
      <c r="F19" s="152">
        <f t="shared" si="4"/>
        <v>157.44999999999999</v>
      </c>
      <c r="G19" s="152">
        <f t="shared" si="5"/>
        <v>10730.22</v>
      </c>
      <c r="I19" s="79" t="s">
        <v>157</v>
      </c>
      <c r="J19" s="111"/>
      <c r="K19" s="112"/>
      <c r="L19" s="97"/>
      <c r="M19" s="93"/>
      <c r="N19" s="95"/>
      <c r="O19" s="96"/>
      <c r="Q19" s="98"/>
      <c r="S19" s="99"/>
    </row>
    <row r="20" spans="1:19" ht="25.5" x14ac:dyDescent="0.25">
      <c r="A20" s="148" t="s">
        <v>372</v>
      </c>
      <c r="B20" s="148" t="s">
        <v>373</v>
      </c>
      <c r="C20" s="149" t="s">
        <v>238</v>
      </c>
      <c r="D20" s="150">
        <v>126.45</v>
      </c>
      <c r="E20" s="151">
        <v>16.23</v>
      </c>
      <c r="F20" s="152">
        <f t="shared" si="4"/>
        <v>20.45</v>
      </c>
      <c r="G20" s="152">
        <f t="shared" si="5"/>
        <v>2585.9</v>
      </c>
      <c r="I20" s="79" t="s">
        <v>158</v>
      </c>
      <c r="J20" s="111"/>
      <c r="K20" s="112"/>
      <c r="L20" s="97"/>
      <c r="M20" s="93"/>
      <c r="N20" s="95"/>
      <c r="O20" s="96"/>
      <c r="Q20" s="98"/>
      <c r="S20" s="99"/>
    </row>
    <row r="21" spans="1:19" ht="25.5" x14ac:dyDescent="0.25">
      <c r="A21" s="148" t="s">
        <v>374</v>
      </c>
      <c r="B21" s="148" t="s">
        <v>375</v>
      </c>
      <c r="C21" s="149" t="s">
        <v>238</v>
      </c>
      <c r="D21" s="150">
        <v>149.82</v>
      </c>
      <c r="E21" s="151">
        <v>13.88</v>
      </c>
      <c r="F21" s="152">
        <f t="shared" si="4"/>
        <v>17.489999999999998</v>
      </c>
      <c r="G21" s="152">
        <f t="shared" si="5"/>
        <v>2620.35</v>
      </c>
      <c r="I21" s="79" t="s">
        <v>159</v>
      </c>
      <c r="J21" s="111"/>
      <c r="K21" s="112"/>
      <c r="L21" s="97"/>
      <c r="M21" s="93"/>
      <c r="N21" s="95"/>
      <c r="O21" s="96"/>
      <c r="Q21" s="98"/>
      <c r="S21" s="99"/>
    </row>
    <row r="22" spans="1:19" ht="25.5" x14ac:dyDescent="0.25">
      <c r="A22" s="148" t="s">
        <v>376</v>
      </c>
      <c r="B22" s="148" t="s">
        <v>377</v>
      </c>
      <c r="C22" s="149" t="s">
        <v>238</v>
      </c>
      <c r="D22" s="150">
        <v>73.64</v>
      </c>
      <c r="E22" s="151">
        <v>17.02</v>
      </c>
      <c r="F22" s="152">
        <f t="shared" si="4"/>
        <v>21.45</v>
      </c>
      <c r="G22" s="152">
        <f t="shared" si="5"/>
        <v>1579.58</v>
      </c>
      <c r="I22" s="79" t="s">
        <v>160</v>
      </c>
      <c r="J22" s="113"/>
      <c r="K22" s="112"/>
      <c r="L22" s="97"/>
      <c r="M22" s="93"/>
      <c r="N22" s="95"/>
      <c r="O22" s="96"/>
      <c r="Q22" s="98"/>
      <c r="S22" s="99"/>
    </row>
    <row r="23" spans="1:19" ht="25.5" x14ac:dyDescent="0.25">
      <c r="A23" s="148" t="s">
        <v>378</v>
      </c>
      <c r="B23" s="148" t="s">
        <v>379</v>
      </c>
      <c r="C23" s="149" t="s">
        <v>127</v>
      </c>
      <c r="D23" s="150">
        <v>6.56</v>
      </c>
      <c r="E23" s="151">
        <v>775.99</v>
      </c>
      <c r="F23" s="152">
        <f t="shared" si="4"/>
        <v>977.82</v>
      </c>
      <c r="G23" s="152">
        <f t="shared" si="5"/>
        <v>6414.5</v>
      </c>
      <c r="I23" s="79" t="s">
        <v>161</v>
      </c>
      <c r="J23" s="111"/>
      <c r="K23" s="112"/>
      <c r="L23" s="97"/>
      <c r="M23" s="93"/>
      <c r="N23" s="95"/>
      <c r="O23" s="96"/>
      <c r="Q23" s="98"/>
      <c r="S23" s="99"/>
    </row>
    <row r="24" spans="1:19" ht="15" x14ac:dyDescent="0.25">
      <c r="A24" s="158" t="s">
        <v>269</v>
      </c>
      <c r="B24" s="158" t="s">
        <v>380</v>
      </c>
      <c r="C24" s="159"/>
      <c r="D24" s="160"/>
      <c r="E24" s="161"/>
      <c r="F24" s="162"/>
      <c r="G24" s="162">
        <f>SUM(G25:G30)</f>
        <v>30344.409999999996</v>
      </c>
      <c r="I24" s="79" t="s">
        <v>162</v>
      </c>
      <c r="J24" s="111"/>
      <c r="K24" s="112"/>
      <c r="L24" s="97"/>
      <c r="M24" s="93"/>
      <c r="N24" s="95"/>
      <c r="O24" s="96"/>
      <c r="Q24" s="98"/>
      <c r="S24" s="99"/>
    </row>
    <row r="25" spans="1:19" ht="15" x14ac:dyDescent="0.25">
      <c r="A25" s="148" t="s">
        <v>381</v>
      </c>
      <c r="B25" s="148" t="s">
        <v>369</v>
      </c>
      <c r="C25" s="149" t="s">
        <v>125</v>
      </c>
      <c r="D25" s="150">
        <v>33.82</v>
      </c>
      <c r="E25" s="151">
        <v>30.01</v>
      </c>
      <c r="F25" s="152">
        <f t="shared" ref="F25:F30" si="6">ROUND(E25*$H$2,2)</f>
        <v>37.82</v>
      </c>
      <c r="G25" s="152">
        <f t="shared" ref="G25:G30" si="7">ROUND(F25*D25,2)</f>
        <v>1279.07</v>
      </c>
      <c r="I25" s="79" t="s">
        <v>163</v>
      </c>
      <c r="J25" s="111"/>
      <c r="K25" s="112"/>
      <c r="L25" s="97"/>
      <c r="M25" s="93"/>
      <c r="N25" s="95"/>
      <c r="O25" s="96"/>
      <c r="Q25" s="98"/>
      <c r="S25" s="99"/>
    </row>
    <row r="26" spans="1:19" ht="25.5" x14ac:dyDescent="0.25">
      <c r="A26" s="148" t="s">
        <v>382</v>
      </c>
      <c r="B26" s="153" t="s">
        <v>383</v>
      </c>
      <c r="C26" s="149" t="s">
        <v>127</v>
      </c>
      <c r="D26" s="153">
        <v>4.07</v>
      </c>
      <c r="E26" s="151">
        <v>395.45</v>
      </c>
      <c r="F26" s="152">
        <f t="shared" si="6"/>
        <v>498.31</v>
      </c>
      <c r="G26" s="152">
        <f t="shared" si="7"/>
        <v>2028.12</v>
      </c>
      <c r="I26" s="79" t="s">
        <v>164</v>
      </c>
      <c r="J26" s="111"/>
      <c r="K26" s="112"/>
      <c r="L26" s="97"/>
      <c r="M26" s="93"/>
      <c r="N26" s="95"/>
      <c r="O26" s="96"/>
      <c r="Q26" s="98"/>
      <c r="S26" s="99"/>
    </row>
    <row r="27" spans="1:19" ht="25.5" x14ac:dyDescent="0.25">
      <c r="A27" s="148" t="s">
        <v>384</v>
      </c>
      <c r="B27" s="148" t="s">
        <v>371</v>
      </c>
      <c r="C27" s="149" t="s">
        <v>125</v>
      </c>
      <c r="D27" s="150">
        <v>134.4</v>
      </c>
      <c r="E27" s="151">
        <v>64.47</v>
      </c>
      <c r="F27" s="152">
        <f t="shared" si="6"/>
        <v>81.239999999999995</v>
      </c>
      <c r="G27" s="152">
        <f t="shared" si="7"/>
        <v>10918.66</v>
      </c>
      <c r="I27" s="79" t="s">
        <v>165</v>
      </c>
      <c r="J27" s="111"/>
      <c r="K27" s="112"/>
      <c r="L27" s="97"/>
      <c r="M27" s="93"/>
      <c r="N27" s="95"/>
      <c r="O27" s="96"/>
      <c r="Q27" s="98"/>
      <c r="S27" s="99"/>
    </row>
    <row r="28" spans="1:19" ht="25.5" x14ac:dyDescent="0.25">
      <c r="A28" s="148" t="s">
        <v>385</v>
      </c>
      <c r="B28" s="148" t="s">
        <v>386</v>
      </c>
      <c r="C28" s="149" t="s">
        <v>238</v>
      </c>
      <c r="D28" s="150">
        <v>245.27</v>
      </c>
      <c r="E28" s="151">
        <v>15.54</v>
      </c>
      <c r="F28" s="152">
        <f t="shared" si="6"/>
        <v>19.579999999999998</v>
      </c>
      <c r="G28" s="152">
        <f t="shared" si="7"/>
        <v>4802.3900000000003</v>
      </c>
      <c r="I28" s="79" t="s">
        <v>166</v>
      </c>
      <c r="J28" s="111"/>
      <c r="K28" s="112"/>
      <c r="L28" s="97"/>
      <c r="M28" s="93"/>
      <c r="N28" s="95"/>
      <c r="O28" s="96"/>
      <c r="Q28" s="98"/>
      <c r="S28" s="99"/>
    </row>
    <row r="29" spans="1:19" ht="25.5" x14ac:dyDescent="0.25">
      <c r="A29" s="148" t="s">
        <v>387</v>
      </c>
      <c r="B29" s="153" t="s">
        <v>377</v>
      </c>
      <c r="C29" s="149" t="s">
        <v>238</v>
      </c>
      <c r="D29" s="153">
        <v>169.82</v>
      </c>
      <c r="E29" s="151">
        <v>17.02</v>
      </c>
      <c r="F29" s="152">
        <f t="shared" si="6"/>
        <v>21.45</v>
      </c>
      <c r="G29" s="152">
        <f t="shared" si="7"/>
        <v>3642.64</v>
      </c>
      <c r="I29" s="79" t="s">
        <v>167</v>
      </c>
      <c r="J29" s="111"/>
      <c r="K29" s="112"/>
      <c r="L29" s="97"/>
      <c r="M29" s="93"/>
      <c r="N29" s="95"/>
      <c r="O29" s="96"/>
      <c r="Q29" s="98"/>
      <c r="S29" s="99"/>
    </row>
    <row r="30" spans="1:19" ht="25.5" x14ac:dyDescent="0.25">
      <c r="A30" s="148" t="s">
        <v>388</v>
      </c>
      <c r="B30" s="148" t="s">
        <v>379</v>
      </c>
      <c r="C30" s="149" t="s">
        <v>127</v>
      </c>
      <c r="D30" s="150">
        <v>7.92</v>
      </c>
      <c r="E30" s="151">
        <v>768.89</v>
      </c>
      <c r="F30" s="152">
        <f t="shared" si="6"/>
        <v>968.88</v>
      </c>
      <c r="G30" s="152">
        <f t="shared" si="7"/>
        <v>7673.53</v>
      </c>
      <c r="I30" s="79" t="s">
        <v>168</v>
      </c>
      <c r="J30" s="111"/>
      <c r="K30" s="112"/>
      <c r="L30" s="97"/>
      <c r="M30" s="93"/>
      <c r="N30" s="95"/>
      <c r="O30" s="96"/>
      <c r="Q30" s="98"/>
      <c r="S30" s="99"/>
    </row>
    <row r="31" spans="1:19" ht="15" x14ac:dyDescent="0.25">
      <c r="A31" s="154" t="s">
        <v>130</v>
      </c>
      <c r="B31" s="154" t="s">
        <v>389</v>
      </c>
      <c r="C31" s="5"/>
      <c r="D31" s="155"/>
      <c r="E31" s="156"/>
      <c r="F31" s="157"/>
      <c r="G31" s="157">
        <f>SUM(G32,G37,G43,G48,G53,G60,G64,G67,G69)</f>
        <v>484094.36</v>
      </c>
      <c r="I31" s="79" t="s">
        <v>169</v>
      </c>
      <c r="J31" s="113"/>
      <c r="K31" s="112"/>
      <c r="L31" s="97"/>
      <c r="M31" s="93"/>
      <c r="N31" s="95"/>
      <c r="O31" s="96"/>
      <c r="Q31" s="98"/>
      <c r="S31" s="99"/>
    </row>
    <row r="32" spans="1:19" ht="15" x14ac:dyDescent="0.25">
      <c r="A32" s="158" t="s">
        <v>110</v>
      </c>
      <c r="B32" s="163" t="s">
        <v>390</v>
      </c>
      <c r="C32" s="159"/>
      <c r="D32" s="163"/>
      <c r="E32" s="161"/>
      <c r="F32" s="162"/>
      <c r="G32" s="162">
        <f>SUM(G33:G36)</f>
        <v>4675.28</v>
      </c>
      <c r="I32" s="79" t="s">
        <v>170</v>
      </c>
      <c r="J32" s="111"/>
      <c r="K32" s="112"/>
      <c r="L32" s="97"/>
      <c r="M32" s="93"/>
      <c r="N32" s="95"/>
      <c r="O32" s="96"/>
      <c r="Q32" s="98"/>
      <c r="S32" s="99"/>
    </row>
    <row r="33" spans="1:19" ht="25.5" x14ac:dyDescent="0.25">
      <c r="A33" s="148" t="s">
        <v>391</v>
      </c>
      <c r="B33" s="148" t="s">
        <v>392</v>
      </c>
      <c r="C33" s="149" t="s">
        <v>125</v>
      </c>
      <c r="D33" s="150">
        <v>28.39</v>
      </c>
      <c r="E33" s="151">
        <v>39.020000000000003</v>
      </c>
      <c r="F33" s="152">
        <f t="shared" ref="F33:F72" si="8">ROUND(E33*$H$2,2)</f>
        <v>49.17</v>
      </c>
      <c r="G33" s="152">
        <f t="shared" ref="G33:G36" si="9">ROUND(F33*D33,2)</f>
        <v>1395.94</v>
      </c>
      <c r="I33" s="79" t="s">
        <v>171</v>
      </c>
      <c r="J33" s="108"/>
      <c r="K33" s="109"/>
      <c r="L33" s="97"/>
      <c r="M33" s="93"/>
      <c r="N33" s="95"/>
      <c r="O33" s="96"/>
      <c r="Q33" s="98"/>
      <c r="S33" s="99"/>
    </row>
    <row r="34" spans="1:19" ht="25.5" x14ac:dyDescent="0.25">
      <c r="A34" s="148" t="s">
        <v>393</v>
      </c>
      <c r="B34" s="153" t="s">
        <v>375</v>
      </c>
      <c r="C34" s="149" t="s">
        <v>238</v>
      </c>
      <c r="D34" s="153">
        <v>76.36</v>
      </c>
      <c r="E34" s="151">
        <v>14.48</v>
      </c>
      <c r="F34" s="152">
        <f t="shared" si="8"/>
        <v>18.25</v>
      </c>
      <c r="G34" s="152">
        <f t="shared" si="9"/>
        <v>1393.57</v>
      </c>
      <c r="I34" s="79" t="s">
        <v>172</v>
      </c>
      <c r="J34" s="108"/>
      <c r="K34" s="109"/>
      <c r="L34" s="97"/>
      <c r="M34" s="93"/>
      <c r="N34" s="95"/>
      <c r="O34" s="96"/>
      <c r="Q34" s="98"/>
      <c r="S34" s="99"/>
    </row>
    <row r="35" spans="1:19" ht="25.5" x14ac:dyDescent="0.25">
      <c r="A35" s="148" t="s">
        <v>394</v>
      </c>
      <c r="B35" s="153" t="s">
        <v>377</v>
      </c>
      <c r="C35" s="149" t="s">
        <v>238</v>
      </c>
      <c r="D35" s="153">
        <v>37</v>
      </c>
      <c r="E35" s="151">
        <v>12.12</v>
      </c>
      <c r="F35" s="152">
        <f t="shared" si="8"/>
        <v>15.27</v>
      </c>
      <c r="G35" s="152">
        <f t="shared" si="9"/>
        <v>564.99</v>
      </c>
      <c r="I35" s="79" t="s">
        <v>173</v>
      </c>
      <c r="J35" s="111"/>
      <c r="K35" s="112"/>
      <c r="L35" s="97"/>
      <c r="M35" s="93"/>
      <c r="N35" s="95"/>
      <c r="O35" s="96"/>
      <c r="Q35" s="98"/>
      <c r="S35" s="99"/>
    </row>
    <row r="36" spans="1:19" ht="51" x14ac:dyDescent="0.25">
      <c r="A36" s="148" t="s">
        <v>395</v>
      </c>
      <c r="B36" s="148" t="s">
        <v>396</v>
      </c>
      <c r="C36" s="149" t="s">
        <v>127</v>
      </c>
      <c r="D36" s="150">
        <v>1.45</v>
      </c>
      <c r="E36" s="151">
        <v>722.86</v>
      </c>
      <c r="F36" s="152">
        <f t="shared" si="8"/>
        <v>910.88</v>
      </c>
      <c r="G36" s="152">
        <f t="shared" si="9"/>
        <v>1320.78</v>
      </c>
      <c r="I36" s="79" t="s">
        <v>174</v>
      </c>
      <c r="J36" s="111"/>
      <c r="K36" s="112"/>
      <c r="L36" s="97"/>
      <c r="M36" s="93"/>
      <c r="N36" s="95"/>
      <c r="O36" s="96"/>
      <c r="Q36" s="98"/>
      <c r="S36" s="99"/>
    </row>
    <row r="37" spans="1:19" ht="15" x14ac:dyDescent="0.25">
      <c r="A37" s="158" t="s">
        <v>111</v>
      </c>
      <c r="B37" s="158" t="s">
        <v>397</v>
      </c>
      <c r="C37" s="159"/>
      <c r="D37" s="160"/>
      <c r="E37" s="161"/>
      <c r="F37" s="162"/>
      <c r="G37" s="162">
        <f>SUM(G38:G42)</f>
        <v>9335.1099999999988</v>
      </c>
      <c r="I37" s="79" t="s">
        <v>175</v>
      </c>
      <c r="J37" s="113"/>
      <c r="K37" s="112"/>
      <c r="L37" s="97"/>
      <c r="M37" s="93"/>
      <c r="N37" s="95"/>
      <c r="O37" s="96"/>
      <c r="Q37" s="98"/>
      <c r="S37" s="99"/>
    </row>
    <row r="38" spans="1:19" ht="25.5" x14ac:dyDescent="0.25">
      <c r="A38" s="148" t="s">
        <v>398</v>
      </c>
      <c r="B38" s="148" t="s">
        <v>399</v>
      </c>
      <c r="C38" s="149" t="s">
        <v>125</v>
      </c>
      <c r="D38" s="150">
        <v>47.69</v>
      </c>
      <c r="E38" s="151">
        <v>61.6</v>
      </c>
      <c r="F38" s="152">
        <f t="shared" si="8"/>
        <v>77.62</v>
      </c>
      <c r="G38" s="152">
        <f t="shared" ref="G38:G47" si="10">ROUND(F38*D38,2)</f>
        <v>3701.7</v>
      </c>
      <c r="I38" s="79" t="s">
        <v>176</v>
      </c>
      <c r="J38" s="111"/>
      <c r="K38" s="112"/>
      <c r="L38" s="97"/>
      <c r="M38" s="93"/>
      <c r="N38" s="95"/>
      <c r="O38" s="96"/>
      <c r="Q38" s="98"/>
      <c r="S38" s="99"/>
    </row>
    <row r="39" spans="1:19" ht="25.5" x14ac:dyDescent="0.25">
      <c r="A39" s="148" t="s">
        <v>400</v>
      </c>
      <c r="B39" s="148" t="s">
        <v>386</v>
      </c>
      <c r="C39" s="149" t="s">
        <v>238</v>
      </c>
      <c r="D39" s="150">
        <v>89.09</v>
      </c>
      <c r="E39" s="151">
        <v>16.34</v>
      </c>
      <c r="F39" s="152">
        <f t="shared" si="8"/>
        <v>20.59</v>
      </c>
      <c r="G39" s="152">
        <f t="shared" si="10"/>
        <v>1834.36</v>
      </c>
      <c r="I39" s="79" t="s">
        <v>177</v>
      </c>
      <c r="J39" s="111"/>
      <c r="K39" s="112"/>
      <c r="L39" s="97"/>
      <c r="M39" s="93"/>
      <c r="N39" s="95"/>
      <c r="O39" s="96"/>
      <c r="Q39" s="98"/>
      <c r="S39" s="99"/>
    </row>
    <row r="40" spans="1:19" ht="25.5" x14ac:dyDescent="0.25">
      <c r="A40" s="148" t="s">
        <v>401</v>
      </c>
      <c r="B40" s="148" t="s">
        <v>375</v>
      </c>
      <c r="C40" s="149" t="s">
        <v>238</v>
      </c>
      <c r="D40" s="150">
        <v>9.27</v>
      </c>
      <c r="E40" s="151">
        <v>14.48</v>
      </c>
      <c r="F40" s="152">
        <f t="shared" si="8"/>
        <v>18.25</v>
      </c>
      <c r="G40" s="152">
        <f t="shared" si="10"/>
        <v>169.18</v>
      </c>
      <c r="I40" s="79" t="s">
        <v>178</v>
      </c>
      <c r="J40" s="111"/>
      <c r="K40" s="112"/>
      <c r="L40" s="97"/>
      <c r="M40" s="93"/>
      <c r="N40" s="95"/>
      <c r="O40" s="96"/>
      <c r="Q40" s="98"/>
      <c r="S40" s="99"/>
    </row>
    <row r="41" spans="1:19" ht="25.5" x14ac:dyDescent="0.25">
      <c r="A41" s="148" t="s">
        <v>402</v>
      </c>
      <c r="B41" s="148" t="s">
        <v>377</v>
      </c>
      <c r="C41" s="149" t="s">
        <v>238</v>
      </c>
      <c r="D41" s="150">
        <v>56.73</v>
      </c>
      <c r="E41" s="151">
        <v>18.36</v>
      </c>
      <c r="F41" s="152">
        <f t="shared" si="8"/>
        <v>23.14</v>
      </c>
      <c r="G41" s="152">
        <f t="shared" si="10"/>
        <v>1312.73</v>
      </c>
      <c r="I41" s="79" t="s">
        <v>179</v>
      </c>
      <c r="J41" s="113"/>
      <c r="K41" s="112"/>
      <c r="L41" s="97"/>
      <c r="M41" s="93"/>
      <c r="N41" s="95"/>
      <c r="O41" s="96"/>
      <c r="Q41" s="98"/>
      <c r="S41" s="99"/>
    </row>
    <row r="42" spans="1:19" ht="51" x14ac:dyDescent="0.25">
      <c r="A42" s="148" t="s">
        <v>403</v>
      </c>
      <c r="B42" s="153" t="s">
        <v>404</v>
      </c>
      <c r="C42" s="149" t="s">
        <v>127</v>
      </c>
      <c r="D42" s="153">
        <v>2.74</v>
      </c>
      <c r="E42" s="151">
        <v>671.11</v>
      </c>
      <c r="F42" s="152">
        <f t="shared" si="8"/>
        <v>845.67</v>
      </c>
      <c r="G42" s="152">
        <f t="shared" si="10"/>
        <v>2317.14</v>
      </c>
      <c r="I42" s="79" t="s">
        <v>180</v>
      </c>
      <c r="J42" s="111"/>
      <c r="K42" s="112"/>
      <c r="L42" s="97"/>
      <c r="M42" s="93"/>
      <c r="N42" s="95"/>
      <c r="O42" s="96"/>
      <c r="Q42" s="98"/>
      <c r="S42" s="99"/>
    </row>
    <row r="43" spans="1:19" s="242" customFormat="1" ht="25.5" x14ac:dyDescent="0.25">
      <c r="A43" s="158" t="s">
        <v>270</v>
      </c>
      <c r="B43" s="158" t="s">
        <v>405</v>
      </c>
      <c r="C43" s="159"/>
      <c r="D43" s="160"/>
      <c r="E43" s="161"/>
      <c r="F43" s="162">
        <f t="shared" si="8"/>
        <v>0</v>
      </c>
      <c r="G43" s="162">
        <f>SUM(G44:G47)</f>
        <v>785.44</v>
      </c>
      <c r="H43" s="241">
        <f>SUM(G44:G47)</f>
        <v>785.44</v>
      </c>
      <c r="I43" s="242" t="s">
        <v>181</v>
      </c>
      <c r="J43" s="243"/>
      <c r="K43" s="244"/>
      <c r="L43" s="245"/>
      <c r="M43" s="246"/>
      <c r="N43" s="247"/>
      <c r="O43" s="248"/>
      <c r="Q43" s="249"/>
      <c r="S43" s="250"/>
    </row>
    <row r="44" spans="1:19" ht="25.5" x14ac:dyDescent="0.25">
      <c r="A44" s="148" t="s">
        <v>406</v>
      </c>
      <c r="B44" s="148" t="s">
        <v>392</v>
      </c>
      <c r="C44" s="149" t="s">
        <v>125</v>
      </c>
      <c r="D44" s="150">
        <v>4.68</v>
      </c>
      <c r="E44" s="151">
        <v>39.020000000000003</v>
      </c>
      <c r="F44" s="152">
        <f t="shared" si="8"/>
        <v>49.17</v>
      </c>
      <c r="G44" s="152">
        <f t="shared" si="10"/>
        <v>230.12</v>
      </c>
      <c r="I44" s="79" t="s">
        <v>182</v>
      </c>
      <c r="J44" s="111"/>
      <c r="K44" s="112"/>
      <c r="L44" s="97"/>
      <c r="M44" s="93"/>
      <c r="N44" s="95"/>
      <c r="O44" s="96"/>
      <c r="Q44" s="98"/>
      <c r="S44" s="99"/>
    </row>
    <row r="45" spans="1:19" ht="25.5" x14ac:dyDescent="0.25">
      <c r="A45" s="148" t="s">
        <v>407</v>
      </c>
      <c r="B45" s="153" t="s">
        <v>375</v>
      </c>
      <c r="C45" s="149" t="s">
        <v>238</v>
      </c>
      <c r="D45" s="153">
        <v>14.23</v>
      </c>
      <c r="E45" s="151">
        <v>13.88</v>
      </c>
      <c r="F45" s="152">
        <f t="shared" si="8"/>
        <v>17.489999999999998</v>
      </c>
      <c r="G45" s="152">
        <f t="shared" si="10"/>
        <v>248.88</v>
      </c>
      <c r="I45" s="79" t="s">
        <v>183</v>
      </c>
      <c r="J45" s="111"/>
      <c r="K45" s="112"/>
      <c r="L45" s="97"/>
      <c r="M45" s="93"/>
      <c r="N45" s="95"/>
      <c r="O45" s="96"/>
      <c r="Q45" s="98"/>
      <c r="S45" s="99"/>
    </row>
    <row r="46" spans="1:19" ht="25.5" x14ac:dyDescent="0.25">
      <c r="A46" s="148" t="s">
        <v>408</v>
      </c>
      <c r="B46" s="148" t="s">
        <v>377</v>
      </c>
      <c r="C46" s="149" t="s">
        <v>238</v>
      </c>
      <c r="D46" s="150">
        <v>3.67</v>
      </c>
      <c r="E46" s="151">
        <v>17.02</v>
      </c>
      <c r="F46" s="152">
        <f t="shared" si="8"/>
        <v>21.45</v>
      </c>
      <c r="G46" s="152">
        <f t="shared" si="10"/>
        <v>78.72</v>
      </c>
      <c r="I46" s="79" t="s">
        <v>184</v>
      </c>
      <c r="J46" s="111"/>
      <c r="K46" s="112"/>
      <c r="L46" s="97"/>
      <c r="M46" s="93"/>
      <c r="N46" s="95"/>
      <c r="O46" s="96"/>
      <c r="Q46" s="98"/>
      <c r="S46" s="99"/>
    </row>
    <row r="47" spans="1:19" ht="51" x14ac:dyDescent="0.25">
      <c r="A47" s="148" t="s">
        <v>409</v>
      </c>
      <c r="B47" s="148" t="s">
        <v>396</v>
      </c>
      <c r="C47" s="149" t="s">
        <v>127</v>
      </c>
      <c r="D47" s="150">
        <v>0.25</v>
      </c>
      <c r="E47" s="151">
        <v>722.86</v>
      </c>
      <c r="F47" s="152">
        <f t="shared" si="8"/>
        <v>910.88</v>
      </c>
      <c r="G47" s="152">
        <f t="shared" si="10"/>
        <v>227.72</v>
      </c>
      <c r="I47" s="79" t="s">
        <v>185</v>
      </c>
      <c r="J47" s="111"/>
      <c r="K47" s="112"/>
      <c r="L47" s="97"/>
      <c r="M47" s="93"/>
      <c r="N47" s="95"/>
      <c r="O47" s="96"/>
      <c r="Q47" s="98"/>
      <c r="S47" s="99"/>
    </row>
    <row r="48" spans="1:19" ht="25.5" x14ac:dyDescent="0.25">
      <c r="A48" s="158" t="s">
        <v>271</v>
      </c>
      <c r="B48" s="158" t="s">
        <v>410</v>
      </c>
      <c r="C48" s="159"/>
      <c r="D48" s="160"/>
      <c r="E48" s="161"/>
      <c r="F48" s="162"/>
      <c r="G48" s="162">
        <f>SUM(G49:G52)</f>
        <v>2817.6400000000003</v>
      </c>
      <c r="I48" s="79" t="s">
        <v>186</v>
      </c>
      <c r="J48" s="113"/>
      <c r="K48" s="112"/>
      <c r="L48" s="97"/>
      <c r="M48" s="93"/>
      <c r="N48" s="95"/>
      <c r="O48" s="96"/>
      <c r="Q48" s="98"/>
      <c r="S48" s="99"/>
    </row>
    <row r="49" spans="1:19" ht="25.5" x14ac:dyDescent="0.25">
      <c r="A49" s="148" t="s">
        <v>411</v>
      </c>
      <c r="B49" s="148" t="s">
        <v>399</v>
      </c>
      <c r="C49" s="149" t="s">
        <v>125</v>
      </c>
      <c r="D49" s="150">
        <v>14.27</v>
      </c>
      <c r="E49" s="151">
        <v>61.6</v>
      </c>
      <c r="F49" s="152">
        <f t="shared" si="8"/>
        <v>77.62</v>
      </c>
      <c r="G49" s="152">
        <f t="shared" ref="G49:G52" si="11">ROUND(F49*D49,2)</f>
        <v>1107.6400000000001</v>
      </c>
      <c r="I49" s="79" t="s">
        <v>187</v>
      </c>
      <c r="J49" s="111"/>
      <c r="K49" s="112"/>
      <c r="L49" s="97"/>
      <c r="M49" s="93"/>
      <c r="N49" s="95"/>
      <c r="O49" s="96"/>
      <c r="Q49" s="98"/>
      <c r="S49" s="99"/>
    </row>
    <row r="50" spans="1:19" ht="25.5" x14ac:dyDescent="0.25">
      <c r="A50" s="148" t="s">
        <v>412</v>
      </c>
      <c r="B50" s="148" t="s">
        <v>386</v>
      </c>
      <c r="C50" s="149" t="s">
        <v>238</v>
      </c>
      <c r="D50" s="150">
        <v>29.9</v>
      </c>
      <c r="E50" s="151">
        <v>16.34</v>
      </c>
      <c r="F50" s="152">
        <f t="shared" si="8"/>
        <v>20.59</v>
      </c>
      <c r="G50" s="152">
        <f t="shared" si="11"/>
        <v>615.64</v>
      </c>
      <c r="I50" s="79" t="s">
        <v>188</v>
      </c>
      <c r="J50" s="113"/>
      <c r="K50" s="112"/>
      <c r="L50" s="97"/>
      <c r="M50" s="93"/>
      <c r="N50" s="95"/>
      <c r="O50" s="96"/>
      <c r="Q50" s="98"/>
      <c r="S50" s="99"/>
    </row>
    <row r="51" spans="1:19" ht="25.5" x14ac:dyDescent="0.25">
      <c r="A51" s="148" t="s">
        <v>413</v>
      </c>
      <c r="B51" s="153" t="s">
        <v>377</v>
      </c>
      <c r="C51" s="149" t="s">
        <v>238</v>
      </c>
      <c r="D51" s="153">
        <v>13.44</v>
      </c>
      <c r="E51" s="151">
        <v>18.36</v>
      </c>
      <c r="F51" s="152">
        <f t="shared" si="8"/>
        <v>23.14</v>
      </c>
      <c r="G51" s="152">
        <f t="shared" si="11"/>
        <v>311</v>
      </c>
      <c r="H51" s="79" t="s">
        <v>121</v>
      </c>
      <c r="I51" s="79" t="s">
        <v>189</v>
      </c>
      <c r="J51" s="111"/>
      <c r="K51" s="112"/>
      <c r="L51" s="97"/>
      <c r="M51" s="93"/>
      <c r="N51" s="95"/>
      <c r="O51" s="96"/>
      <c r="Q51" s="98"/>
      <c r="S51" s="99"/>
    </row>
    <row r="52" spans="1:19" ht="51" x14ac:dyDescent="0.25">
      <c r="A52" s="148" t="s">
        <v>414</v>
      </c>
      <c r="B52" s="148" t="s">
        <v>396</v>
      </c>
      <c r="C52" s="149" t="s">
        <v>127</v>
      </c>
      <c r="D52" s="150">
        <v>0.86</v>
      </c>
      <c r="E52" s="151">
        <v>722.86</v>
      </c>
      <c r="F52" s="152">
        <f t="shared" si="8"/>
        <v>910.88</v>
      </c>
      <c r="G52" s="152">
        <f t="shared" si="11"/>
        <v>783.36</v>
      </c>
      <c r="I52" s="79" t="s">
        <v>190</v>
      </c>
      <c r="J52" s="111"/>
      <c r="K52" s="112"/>
      <c r="L52" s="97"/>
      <c r="M52" s="93"/>
      <c r="N52" s="95"/>
      <c r="O52" s="96"/>
      <c r="Q52" s="98"/>
      <c r="S52" s="99"/>
    </row>
    <row r="53" spans="1:19" ht="15" x14ac:dyDescent="0.25">
      <c r="A53" s="158" t="s">
        <v>272</v>
      </c>
      <c r="B53" s="163" t="s">
        <v>415</v>
      </c>
      <c r="C53" s="159"/>
      <c r="D53" s="163"/>
      <c r="E53" s="161"/>
      <c r="F53" s="162"/>
      <c r="G53" s="162">
        <f>SUM(G54:G59)</f>
        <v>127964.23999999999</v>
      </c>
      <c r="I53" s="79" t="s">
        <v>191</v>
      </c>
      <c r="J53" s="111"/>
      <c r="K53" s="112"/>
      <c r="L53" s="97"/>
      <c r="M53" s="93"/>
      <c r="N53" s="95"/>
      <c r="O53" s="96"/>
      <c r="Q53" s="98"/>
      <c r="S53" s="99"/>
    </row>
    <row r="54" spans="1:19" ht="25.5" x14ac:dyDescent="0.25">
      <c r="A54" s="148" t="s">
        <v>416</v>
      </c>
      <c r="B54" s="148" t="s">
        <v>417</v>
      </c>
      <c r="C54" s="149" t="s">
        <v>125</v>
      </c>
      <c r="D54" s="150">
        <v>10.8</v>
      </c>
      <c r="E54" s="151">
        <v>37.43</v>
      </c>
      <c r="F54" s="152">
        <f t="shared" si="8"/>
        <v>47.17</v>
      </c>
      <c r="G54" s="152">
        <f t="shared" ref="G54:G59" si="12">ROUND(F54*D54,2)</f>
        <v>509.44</v>
      </c>
      <c r="I54" s="79" t="s">
        <v>192</v>
      </c>
      <c r="J54" s="113"/>
      <c r="K54" s="112"/>
      <c r="L54" s="97"/>
      <c r="M54" s="93"/>
      <c r="N54" s="95"/>
      <c r="O54" s="96"/>
      <c r="Q54" s="98"/>
      <c r="S54" s="99"/>
    </row>
    <row r="55" spans="1:19" ht="15" x14ac:dyDescent="0.25">
      <c r="A55" s="148" t="s">
        <v>418</v>
      </c>
      <c r="B55" s="148" t="s">
        <v>419</v>
      </c>
      <c r="C55" s="149" t="s">
        <v>127</v>
      </c>
      <c r="D55" s="150">
        <v>37.25</v>
      </c>
      <c r="E55" s="151">
        <v>116.05</v>
      </c>
      <c r="F55" s="152">
        <f t="shared" si="8"/>
        <v>146.22999999999999</v>
      </c>
      <c r="G55" s="152">
        <f t="shared" si="12"/>
        <v>5447.07</v>
      </c>
      <c r="I55" s="79" t="s">
        <v>193</v>
      </c>
      <c r="J55" s="111"/>
      <c r="K55" s="112"/>
      <c r="L55" s="97"/>
      <c r="M55" s="93"/>
      <c r="N55" s="95"/>
      <c r="O55" s="96"/>
      <c r="Q55" s="98"/>
      <c r="S55" s="99"/>
    </row>
    <row r="56" spans="1:19" ht="15" x14ac:dyDescent="0.25">
      <c r="A56" s="148" t="s">
        <v>420</v>
      </c>
      <c r="B56" s="148" t="s">
        <v>421</v>
      </c>
      <c r="C56" s="149" t="s">
        <v>125</v>
      </c>
      <c r="D56" s="150">
        <v>745</v>
      </c>
      <c r="E56" s="151">
        <v>8.81</v>
      </c>
      <c r="F56" s="152">
        <f t="shared" si="8"/>
        <v>11.1</v>
      </c>
      <c r="G56" s="152">
        <f t="shared" si="12"/>
        <v>8269.5</v>
      </c>
      <c r="I56" s="79" t="s">
        <v>194</v>
      </c>
      <c r="J56" s="111"/>
      <c r="K56" s="112"/>
      <c r="L56" s="97"/>
      <c r="M56" s="93"/>
      <c r="N56" s="95"/>
      <c r="O56" s="96"/>
      <c r="Q56" s="98"/>
      <c r="S56" s="99"/>
    </row>
    <row r="57" spans="1:19" ht="15" x14ac:dyDescent="0.25">
      <c r="A57" s="148" t="s">
        <v>422</v>
      </c>
      <c r="B57" s="153" t="s">
        <v>423</v>
      </c>
      <c r="C57" s="149" t="s">
        <v>238</v>
      </c>
      <c r="D57" s="153">
        <v>745</v>
      </c>
      <c r="E57" s="151">
        <v>20.91</v>
      </c>
      <c r="F57" s="152">
        <f t="shared" si="8"/>
        <v>26.35</v>
      </c>
      <c r="G57" s="152">
        <f t="shared" si="12"/>
        <v>19630.75</v>
      </c>
      <c r="I57" s="79" t="s">
        <v>195</v>
      </c>
      <c r="J57" s="111"/>
      <c r="K57" s="112"/>
      <c r="L57" s="97"/>
      <c r="M57" s="93"/>
      <c r="N57" s="95"/>
      <c r="O57" s="96"/>
      <c r="Q57" s="98"/>
      <c r="S57" s="99"/>
    </row>
    <row r="58" spans="1:19" ht="25.5" x14ac:dyDescent="0.25">
      <c r="A58" s="148" t="s">
        <v>424</v>
      </c>
      <c r="B58" s="148" t="s">
        <v>425</v>
      </c>
      <c r="C58" s="149" t="s">
        <v>238</v>
      </c>
      <c r="D58" s="150">
        <v>643.46</v>
      </c>
      <c r="E58" s="151">
        <v>12.12</v>
      </c>
      <c r="F58" s="152">
        <f t="shared" si="8"/>
        <v>15.27</v>
      </c>
      <c r="G58" s="152">
        <f t="shared" si="12"/>
        <v>9825.6299999999992</v>
      </c>
      <c r="I58" s="79" t="s">
        <v>196</v>
      </c>
      <c r="J58" s="113"/>
      <c r="K58" s="112"/>
      <c r="L58" s="97"/>
      <c r="M58" s="93"/>
      <c r="N58" s="95"/>
      <c r="O58" s="96"/>
      <c r="Q58" s="98"/>
      <c r="S58" s="99"/>
    </row>
    <row r="59" spans="1:19" ht="25.5" x14ac:dyDescent="0.25">
      <c r="A59" s="148" t="s">
        <v>426</v>
      </c>
      <c r="B59" s="148" t="s">
        <v>427</v>
      </c>
      <c r="C59" s="149" t="s">
        <v>125</v>
      </c>
      <c r="D59" s="150">
        <v>745</v>
      </c>
      <c r="E59" s="151">
        <v>89.78</v>
      </c>
      <c r="F59" s="152">
        <f t="shared" si="8"/>
        <v>113.13</v>
      </c>
      <c r="G59" s="152">
        <f t="shared" si="12"/>
        <v>84281.85</v>
      </c>
      <c r="I59" s="79" t="s">
        <v>197</v>
      </c>
      <c r="J59" s="111"/>
      <c r="K59" s="112"/>
      <c r="L59" s="97"/>
      <c r="M59" s="93"/>
      <c r="N59" s="95"/>
      <c r="O59" s="96"/>
      <c r="Q59" s="98"/>
      <c r="S59" s="99"/>
    </row>
    <row r="60" spans="1:19" ht="15" x14ac:dyDescent="0.25">
      <c r="A60" s="158" t="s">
        <v>428</v>
      </c>
      <c r="B60" s="158" t="s">
        <v>429</v>
      </c>
      <c r="C60" s="159"/>
      <c r="D60" s="160"/>
      <c r="E60" s="161"/>
      <c r="F60" s="162"/>
      <c r="G60" s="162">
        <f>SUM(G61:G63)</f>
        <v>12774.23</v>
      </c>
      <c r="I60" s="79" t="s">
        <v>198</v>
      </c>
      <c r="J60" s="111"/>
      <c r="K60" s="112"/>
      <c r="L60" s="97"/>
      <c r="M60" s="93"/>
      <c r="N60" s="95"/>
      <c r="O60" s="96"/>
      <c r="Q60" s="98"/>
      <c r="S60" s="99"/>
    </row>
    <row r="61" spans="1:19" ht="25.5" x14ac:dyDescent="0.25">
      <c r="A61" s="148" t="s">
        <v>430</v>
      </c>
      <c r="B61" s="148" t="s">
        <v>417</v>
      </c>
      <c r="C61" s="149" t="s">
        <v>125</v>
      </c>
      <c r="D61" s="150">
        <v>20.04</v>
      </c>
      <c r="E61" s="151">
        <v>37.43</v>
      </c>
      <c r="F61" s="152">
        <f t="shared" si="8"/>
        <v>47.17</v>
      </c>
      <c r="G61" s="152">
        <f t="shared" ref="G61:G63" si="13">ROUND(F61*D61,2)</f>
        <v>945.29</v>
      </c>
      <c r="I61" s="79" t="s">
        <v>199</v>
      </c>
      <c r="J61" s="111"/>
      <c r="K61" s="112"/>
      <c r="L61" s="97"/>
      <c r="M61" s="93"/>
      <c r="N61" s="95"/>
      <c r="O61" s="96"/>
      <c r="Q61" s="98"/>
      <c r="S61" s="99"/>
    </row>
    <row r="62" spans="1:19" ht="25.5" x14ac:dyDescent="0.25">
      <c r="A62" s="148" t="s">
        <v>431</v>
      </c>
      <c r="B62" s="148" t="s">
        <v>432</v>
      </c>
      <c r="C62" s="149" t="s">
        <v>238</v>
      </c>
      <c r="D62" s="150">
        <v>228.16</v>
      </c>
      <c r="E62" s="151">
        <v>20.91</v>
      </c>
      <c r="F62" s="152">
        <f t="shared" si="8"/>
        <v>26.35</v>
      </c>
      <c r="G62" s="152">
        <f t="shared" si="13"/>
        <v>6012.02</v>
      </c>
      <c r="I62" s="79" t="s">
        <v>200</v>
      </c>
      <c r="J62" s="111"/>
      <c r="K62" s="112"/>
      <c r="L62" s="97"/>
      <c r="M62" s="93"/>
      <c r="N62" s="95"/>
      <c r="O62" s="96"/>
      <c r="Q62" s="98"/>
      <c r="S62" s="99"/>
    </row>
    <row r="63" spans="1:19" ht="51" x14ac:dyDescent="0.25">
      <c r="A63" s="148" t="s">
        <v>433</v>
      </c>
      <c r="B63" s="148" t="s">
        <v>434</v>
      </c>
      <c r="C63" s="149" t="s">
        <v>127</v>
      </c>
      <c r="D63" s="150">
        <v>6.35</v>
      </c>
      <c r="E63" s="151">
        <v>726.97</v>
      </c>
      <c r="F63" s="152">
        <f t="shared" si="8"/>
        <v>916.05</v>
      </c>
      <c r="G63" s="152">
        <f t="shared" si="13"/>
        <v>5816.92</v>
      </c>
      <c r="I63" s="79" t="s">
        <v>201</v>
      </c>
      <c r="J63" s="111"/>
      <c r="K63" s="112"/>
      <c r="L63" s="97"/>
      <c r="M63" s="93"/>
      <c r="N63" s="95"/>
      <c r="O63" s="96"/>
      <c r="Q63" s="98"/>
      <c r="S63" s="99"/>
    </row>
    <row r="64" spans="1:19" ht="15" x14ac:dyDescent="0.25">
      <c r="A64" s="158" t="s">
        <v>435</v>
      </c>
      <c r="B64" s="163" t="s">
        <v>436</v>
      </c>
      <c r="C64" s="159"/>
      <c r="D64" s="163"/>
      <c r="E64" s="161"/>
      <c r="F64" s="162"/>
      <c r="G64" s="162">
        <f>SUM(G65:G66)</f>
        <v>6270.11</v>
      </c>
      <c r="I64" s="79" t="s">
        <v>202</v>
      </c>
      <c r="J64" s="111"/>
      <c r="K64" s="112"/>
      <c r="L64" s="97"/>
      <c r="M64" s="93"/>
      <c r="N64" s="95"/>
      <c r="O64" s="96"/>
      <c r="Q64" s="98"/>
      <c r="S64" s="99"/>
    </row>
    <row r="65" spans="1:19" ht="25.5" x14ac:dyDescent="0.25">
      <c r="A65" s="148" t="s">
        <v>437</v>
      </c>
      <c r="B65" s="148" t="s">
        <v>392</v>
      </c>
      <c r="C65" s="149" t="s">
        <v>125</v>
      </c>
      <c r="D65" s="150">
        <v>47.12</v>
      </c>
      <c r="E65" s="151">
        <v>39.020000000000003</v>
      </c>
      <c r="F65" s="152">
        <f t="shared" si="8"/>
        <v>49.17</v>
      </c>
      <c r="G65" s="152">
        <f t="shared" ref="G65:G68" si="14">ROUND(F65*D65,2)</f>
        <v>2316.89</v>
      </c>
      <c r="I65" s="79" t="s">
        <v>203</v>
      </c>
      <c r="J65" s="111"/>
      <c r="K65" s="112"/>
      <c r="L65" s="97"/>
      <c r="M65" s="93"/>
      <c r="N65" s="95"/>
      <c r="O65" s="96"/>
      <c r="Q65" s="98"/>
      <c r="S65" s="99"/>
    </row>
    <row r="66" spans="1:19" ht="51" x14ac:dyDescent="0.25">
      <c r="A66" s="148" t="s">
        <v>438</v>
      </c>
      <c r="B66" s="148" t="s">
        <v>396</v>
      </c>
      <c r="C66" s="149" t="s">
        <v>127</v>
      </c>
      <c r="D66" s="150">
        <v>4.34</v>
      </c>
      <c r="E66" s="151">
        <v>722.86</v>
      </c>
      <c r="F66" s="152">
        <f t="shared" si="8"/>
        <v>910.88</v>
      </c>
      <c r="G66" s="152">
        <f t="shared" si="14"/>
        <v>3953.22</v>
      </c>
      <c r="I66" s="79" t="s">
        <v>204</v>
      </c>
      <c r="J66" s="111"/>
      <c r="K66" s="112"/>
      <c r="L66" s="97"/>
      <c r="M66" s="93"/>
      <c r="N66" s="95"/>
      <c r="O66" s="96"/>
      <c r="Q66" s="98"/>
      <c r="S66" s="99"/>
    </row>
    <row r="67" spans="1:19" s="242" customFormat="1" ht="15" x14ac:dyDescent="0.25">
      <c r="A67" s="158" t="s">
        <v>439</v>
      </c>
      <c r="B67" s="158" t="s">
        <v>440</v>
      </c>
      <c r="C67" s="159"/>
      <c r="D67" s="160"/>
      <c r="E67" s="161"/>
      <c r="F67" s="162">
        <f t="shared" si="8"/>
        <v>0</v>
      </c>
      <c r="G67" s="162">
        <f>SUM(G68)</f>
        <v>1093.24</v>
      </c>
      <c r="I67" s="242" t="s">
        <v>205</v>
      </c>
      <c r="J67" s="251"/>
      <c r="K67" s="244"/>
      <c r="L67" s="245"/>
      <c r="M67" s="246"/>
      <c r="N67" s="247"/>
      <c r="O67" s="248"/>
      <c r="Q67" s="249"/>
      <c r="S67" s="250"/>
    </row>
    <row r="68" spans="1:19" ht="15" x14ac:dyDescent="0.25">
      <c r="A68" s="148" t="s">
        <v>441</v>
      </c>
      <c r="B68" s="153" t="s">
        <v>442</v>
      </c>
      <c r="C68" s="149" t="s">
        <v>133</v>
      </c>
      <c r="D68" s="153">
        <v>25.9</v>
      </c>
      <c r="E68" s="151">
        <v>33.5</v>
      </c>
      <c r="F68" s="152">
        <f t="shared" si="8"/>
        <v>42.21</v>
      </c>
      <c r="G68" s="152">
        <f t="shared" si="14"/>
        <v>1093.24</v>
      </c>
      <c r="I68" s="79" t="s">
        <v>206</v>
      </c>
      <c r="J68" s="113"/>
      <c r="K68" s="112"/>
      <c r="L68" s="97"/>
      <c r="M68" s="93"/>
      <c r="N68" s="95"/>
      <c r="O68" s="96"/>
      <c r="Q68" s="98"/>
      <c r="S68" s="99"/>
    </row>
    <row r="69" spans="1:19" ht="15" x14ac:dyDescent="0.25">
      <c r="A69" s="158" t="s">
        <v>443</v>
      </c>
      <c r="B69" s="158" t="s">
        <v>444</v>
      </c>
      <c r="C69" s="159"/>
      <c r="D69" s="160"/>
      <c r="E69" s="161"/>
      <c r="F69" s="162"/>
      <c r="G69" s="162">
        <f>SUM(G70:G72)</f>
        <v>318379.07</v>
      </c>
      <c r="I69" s="79" t="s">
        <v>207</v>
      </c>
      <c r="J69" s="111"/>
      <c r="K69" s="112"/>
      <c r="L69" s="97"/>
      <c r="M69" s="93"/>
      <c r="N69" s="95"/>
      <c r="O69" s="96"/>
      <c r="Q69" s="98"/>
      <c r="S69" s="99"/>
    </row>
    <row r="70" spans="1:19" ht="15" x14ac:dyDescent="0.25">
      <c r="A70" s="148" t="s">
        <v>445</v>
      </c>
      <c r="B70" s="148" t="s">
        <v>446</v>
      </c>
      <c r="C70" s="149" t="s">
        <v>238</v>
      </c>
      <c r="D70" s="150">
        <v>11245</v>
      </c>
      <c r="E70" s="151">
        <v>20.76</v>
      </c>
      <c r="F70" s="152">
        <f t="shared" si="8"/>
        <v>26.16</v>
      </c>
      <c r="G70" s="152">
        <f t="shared" ref="G70:G72" si="15">ROUND(F70*D70,2)</f>
        <v>294169.2</v>
      </c>
      <c r="I70" s="79" t="s">
        <v>208</v>
      </c>
      <c r="J70" s="111"/>
      <c r="K70" s="112"/>
      <c r="L70" s="97"/>
      <c r="M70" s="93"/>
      <c r="N70" s="95"/>
      <c r="O70" s="96"/>
      <c r="Q70" s="98"/>
      <c r="S70" s="99"/>
    </row>
    <row r="71" spans="1:19" ht="15" x14ac:dyDescent="0.25">
      <c r="A71" s="148" t="s">
        <v>447</v>
      </c>
      <c r="B71" s="148" t="s">
        <v>448</v>
      </c>
      <c r="C71" s="149" t="s">
        <v>125</v>
      </c>
      <c r="D71" s="150">
        <v>206.4</v>
      </c>
      <c r="E71" s="151">
        <v>27.07</v>
      </c>
      <c r="F71" s="152">
        <f t="shared" si="8"/>
        <v>34.11</v>
      </c>
      <c r="G71" s="152">
        <f t="shared" si="15"/>
        <v>7040.3</v>
      </c>
      <c r="I71" s="79" t="s">
        <v>209</v>
      </c>
      <c r="J71" s="111"/>
      <c r="K71" s="112"/>
      <c r="L71" s="97"/>
      <c r="M71" s="93"/>
      <c r="N71" s="95"/>
      <c r="O71" s="96"/>
      <c r="Q71" s="98"/>
      <c r="S71" s="99"/>
    </row>
    <row r="72" spans="1:19" ht="15" x14ac:dyDescent="0.25">
      <c r="A72" s="148" t="s">
        <v>449</v>
      </c>
      <c r="B72" s="148" t="s">
        <v>450</v>
      </c>
      <c r="C72" s="149" t="s">
        <v>238</v>
      </c>
      <c r="D72" s="150">
        <v>891</v>
      </c>
      <c r="E72" s="151">
        <v>15.29</v>
      </c>
      <c r="F72" s="152">
        <f t="shared" si="8"/>
        <v>19.27</v>
      </c>
      <c r="G72" s="152">
        <f t="shared" si="15"/>
        <v>17169.57</v>
      </c>
      <c r="I72" s="79" t="s">
        <v>210</v>
      </c>
      <c r="J72" s="111"/>
      <c r="K72" s="112"/>
      <c r="L72" s="97"/>
      <c r="M72" s="93"/>
      <c r="N72" s="95"/>
      <c r="O72" s="96"/>
      <c r="Q72" s="98"/>
      <c r="S72" s="99"/>
    </row>
    <row r="73" spans="1:19" ht="15" x14ac:dyDescent="0.25">
      <c r="A73" s="154" t="s">
        <v>131</v>
      </c>
      <c r="B73" s="154" t="s">
        <v>451</v>
      </c>
      <c r="C73" s="5"/>
      <c r="D73" s="155"/>
      <c r="E73" s="156"/>
      <c r="F73" s="157"/>
      <c r="G73" s="157">
        <f>SUM(G74,G78)</f>
        <v>34999.230000000003</v>
      </c>
      <c r="I73" s="79" t="s">
        <v>211</v>
      </c>
      <c r="J73" s="111"/>
      <c r="K73" s="112"/>
      <c r="L73" s="97"/>
      <c r="M73" s="93"/>
      <c r="N73" s="95"/>
      <c r="O73" s="96"/>
      <c r="Q73" s="98"/>
      <c r="S73" s="99"/>
    </row>
    <row r="74" spans="1:19" ht="15" x14ac:dyDescent="0.25">
      <c r="A74" s="158" t="s">
        <v>112</v>
      </c>
      <c r="B74" s="163" t="s">
        <v>452</v>
      </c>
      <c r="C74" s="159"/>
      <c r="D74" s="163"/>
      <c r="E74" s="161"/>
      <c r="F74" s="162"/>
      <c r="G74" s="162">
        <f>SUM(G75:G77)</f>
        <v>22642.920000000002</v>
      </c>
      <c r="I74" s="79" t="s">
        <v>212</v>
      </c>
      <c r="J74" s="111"/>
      <c r="K74" s="112"/>
      <c r="L74" s="97"/>
      <c r="M74" s="93"/>
      <c r="N74" s="95"/>
      <c r="O74" s="96"/>
      <c r="Q74" s="98"/>
      <c r="S74" s="99"/>
    </row>
    <row r="75" spans="1:19" ht="63.75" x14ac:dyDescent="0.25">
      <c r="A75" s="148" t="s">
        <v>249</v>
      </c>
      <c r="B75" s="148" t="s">
        <v>453</v>
      </c>
      <c r="C75" s="149" t="s">
        <v>125</v>
      </c>
      <c r="D75" s="150">
        <v>177.58</v>
      </c>
      <c r="E75" s="151">
        <v>56.01</v>
      </c>
      <c r="F75" s="152">
        <f t="shared" ref="F75:F77" si="16">ROUND(E75*$H$2,2)</f>
        <v>70.58</v>
      </c>
      <c r="G75" s="152">
        <f t="shared" ref="G75:G77" si="17">ROUND(F75*D75,2)</f>
        <v>12533.6</v>
      </c>
      <c r="I75" s="79" t="s">
        <v>213</v>
      </c>
      <c r="J75" s="111"/>
      <c r="K75" s="112"/>
      <c r="L75" s="97"/>
      <c r="M75" s="93"/>
      <c r="N75" s="95"/>
      <c r="O75" s="96"/>
      <c r="Q75" s="98"/>
      <c r="S75" s="99"/>
    </row>
    <row r="76" spans="1:19" ht="38.25" x14ac:dyDescent="0.25">
      <c r="A76" s="148" t="s">
        <v>273</v>
      </c>
      <c r="B76" s="148" t="s">
        <v>454</v>
      </c>
      <c r="C76" s="149" t="s">
        <v>133</v>
      </c>
      <c r="D76" s="150">
        <v>65.12</v>
      </c>
      <c r="E76" s="151">
        <v>24.32</v>
      </c>
      <c r="F76" s="152">
        <f t="shared" si="16"/>
        <v>30.65</v>
      </c>
      <c r="G76" s="152">
        <f t="shared" si="17"/>
        <v>1995.93</v>
      </c>
      <c r="I76" s="79" t="s">
        <v>214</v>
      </c>
      <c r="J76" s="111"/>
      <c r="K76" s="112"/>
      <c r="L76" s="97"/>
      <c r="M76" s="93"/>
      <c r="N76" s="95"/>
      <c r="O76" s="96"/>
      <c r="Q76" s="98"/>
      <c r="S76" s="99"/>
    </row>
    <row r="77" spans="1:19" ht="25.5" x14ac:dyDescent="0.25">
      <c r="A77" s="148" t="s">
        <v>455</v>
      </c>
      <c r="B77" s="153" t="s">
        <v>456</v>
      </c>
      <c r="C77" s="149" t="s">
        <v>125</v>
      </c>
      <c r="D77" s="153">
        <v>14.4</v>
      </c>
      <c r="E77" s="151">
        <v>447.13</v>
      </c>
      <c r="F77" s="152">
        <f t="shared" si="16"/>
        <v>563.42999999999995</v>
      </c>
      <c r="G77" s="152">
        <f t="shared" si="17"/>
        <v>8113.39</v>
      </c>
      <c r="I77" s="79" t="s">
        <v>215</v>
      </c>
      <c r="J77" s="111"/>
      <c r="K77" s="112"/>
      <c r="L77" s="97"/>
      <c r="M77" s="93"/>
      <c r="N77" s="95"/>
      <c r="O77" s="96"/>
      <c r="Q77" s="98"/>
      <c r="S77" s="99"/>
    </row>
    <row r="78" spans="1:19" ht="15" x14ac:dyDescent="0.25">
      <c r="A78" s="158" t="s">
        <v>250</v>
      </c>
      <c r="B78" s="158" t="s">
        <v>457</v>
      </c>
      <c r="C78" s="159"/>
      <c r="D78" s="160"/>
      <c r="E78" s="161"/>
      <c r="F78" s="162"/>
      <c r="G78" s="162">
        <f>SUM(G79)</f>
        <v>12356.31</v>
      </c>
      <c r="I78" s="79" t="s">
        <v>216</v>
      </c>
      <c r="J78" s="111"/>
      <c r="K78" s="112"/>
      <c r="L78" s="97"/>
      <c r="M78" s="93"/>
      <c r="N78" s="95"/>
      <c r="O78" s="96"/>
      <c r="Q78" s="98"/>
      <c r="S78" s="99"/>
    </row>
    <row r="79" spans="1:19" ht="63.75" x14ac:dyDescent="0.25">
      <c r="A79" s="148" t="s">
        <v>251</v>
      </c>
      <c r="B79" s="148" t="s">
        <v>458</v>
      </c>
      <c r="C79" s="149" t="s">
        <v>125</v>
      </c>
      <c r="D79" s="150">
        <v>114.58</v>
      </c>
      <c r="E79" s="151">
        <v>85.58</v>
      </c>
      <c r="F79" s="152">
        <f t="shared" ref="F79" si="18">ROUND(E79*$H$2,2)</f>
        <v>107.84</v>
      </c>
      <c r="G79" s="152">
        <f t="shared" ref="G79" si="19">ROUND(F79*D79,2)</f>
        <v>12356.31</v>
      </c>
      <c r="I79" s="79" t="s">
        <v>217</v>
      </c>
      <c r="J79" s="111"/>
      <c r="K79" s="112"/>
      <c r="L79" s="97"/>
      <c r="M79" s="93"/>
      <c r="N79" s="95"/>
      <c r="O79" s="96"/>
      <c r="Q79" s="98"/>
      <c r="S79" s="99"/>
    </row>
    <row r="80" spans="1:19" ht="15" x14ac:dyDescent="0.25">
      <c r="A80" s="154" t="s">
        <v>132</v>
      </c>
      <c r="B80" s="154" t="s">
        <v>459</v>
      </c>
      <c r="C80" s="5"/>
      <c r="D80" s="155"/>
      <c r="E80" s="156"/>
      <c r="F80" s="157"/>
      <c r="G80" s="157">
        <f>SUM(G81,G85,G89,G92)</f>
        <v>12014.490000000002</v>
      </c>
      <c r="I80" s="79" t="s">
        <v>818</v>
      </c>
      <c r="J80" s="111"/>
      <c r="K80" s="112"/>
      <c r="L80" s="97"/>
      <c r="M80" s="93"/>
      <c r="N80" s="95"/>
      <c r="O80" s="96"/>
      <c r="Q80" s="98"/>
      <c r="S80" s="99"/>
    </row>
    <row r="81" spans="1:19" ht="15" x14ac:dyDescent="0.25">
      <c r="A81" s="158" t="s">
        <v>113</v>
      </c>
      <c r="B81" s="158" t="s">
        <v>460</v>
      </c>
      <c r="C81" s="159"/>
      <c r="D81" s="160"/>
      <c r="E81" s="161"/>
      <c r="F81" s="162"/>
      <c r="G81" s="162">
        <f>SUM(G82:G84)</f>
        <v>5512.1</v>
      </c>
      <c r="I81" s="79" t="s">
        <v>819</v>
      </c>
      <c r="J81" s="111"/>
      <c r="K81" s="112"/>
      <c r="L81" s="97"/>
      <c r="M81" s="93"/>
      <c r="N81" s="95"/>
      <c r="O81" s="96"/>
      <c r="Q81" s="98"/>
      <c r="S81" s="99"/>
    </row>
    <row r="82" spans="1:19" ht="38.25" x14ac:dyDescent="0.25">
      <c r="A82" s="148" t="s">
        <v>461</v>
      </c>
      <c r="B82" s="148" t="s">
        <v>462</v>
      </c>
      <c r="C82" s="149" t="s">
        <v>128</v>
      </c>
      <c r="D82" s="150">
        <v>3</v>
      </c>
      <c r="E82" s="151">
        <v>832.44</v>
      </c>
      <c r="F82" s="152">
        <f t="shared" ref="F82:F84" si="20">ROUND(E82*$H$2,2)</f>
        <v>1048.96</v>
      </c>
      <c r="G82" s="152">
        <f t="shared" ref="G82:G84" si="21">ROUND(F82*D82,2)</f>
        <v>3146.88</v>
      </c>
      <c r="I82" s="79" t="s">
        <v>820</v>
      </c>
      <c r="J82" s="111"/>
      <c r="K82" s="112"/>
      <c r="L82" s="97"/>
      <c r="M82" s="93"/>
      <c r="N82" s="95"/>
      <c r="O82" s="96"/>
      <c r="Q82" s="98"/>
      <c r="S82" s="99"/>
    </row>
    <row r="83" spans="1:19" ht="38.25" x14ac:dyDescent="0.25">
      <c r="A83" s="148" t="s">
        <v>463</v>
      </c>
      <c r="B83" s="148" t="s">
        <v>464</v>
      </c>
      <c r="C83" s="149" t="s">
        <v>128</v>
      </c>
      <c r="D83" s="150">
        <v>4</v>
      </c>
      <c r="E83" s="151">
        <v>284.94</v>
      </c>
      <c r="F83" s="152">
        <f t="shared" si="20"/>
        <v>359.05</v>
      </c>
      <c r="G83" s="152">
        <f t="shared" si="21"/>
        <v>1436.2</v>
      </c>
      <c r="I83" s="79" t="s">
        <v>821</v>
      </c>
      <c r="J83" s="111"/>
      <c r="K83" s="112"/>
      <c r="L83" s="97"/>
      <c r="M83" s="93"/>
      <c r="N83" s="95"/>
      <c r="O83" s="96"/>
      <c r="Q83" s="98"/>
      <c r="S83" s="99"/>
    </row>
    <row r="84" spans="1:19" ht="38.25" x14ac:dyDescent="0.25">
      <c r="A84" s="148" t="s">
        <v>465</v>
      </c>
      <c r="B84" s="148" t="s">
        <v>466</v>
      </c>
      <c r="C84" s="149" t="s">
        <v>128</v>
      </c>
      <c r="D84" s="150">
        <v>2</v>
      </c>
      <c r="E84" s="151">
        <v>368.63</v>
      </c>
      <c r="F84" s="152">
        <f t="shared" si="20"/>
        <v>464.51</v>
      </c>
      <c r="G84" s="152">
        <f t="shared" si="21"/>
        <v>929.02</v>
      </c>
      <c r="I84" s="79" t="s">
        <v>822</v>
      </c>
      <c r="J84" s="111"/>
      <c r="K84" s="112"/>
      <c r="L84" s="97"/>
      <c r="M84" s="93"/>
      <c r="N84" s="95"/>
      <c r="O84" s="96"/>
      <c r="Q84" s="98"/>
      <c r="S84" s="99"/>
    </row>
    <row r="85" spans="1:19" ht="15" x14ac:dyDescent="0.25">
      <c r="A85" s="158" t="s">
        <v>252</v>
      </c>
      <c r="B85" s="158" t="s">
        <v>467</v>
      </c>
      <c r="C85" s="159"/>
      <c r="D85" s="160"/>
      <c r="E85" s="161"/>
      <c r="F85" s="162"/>
      <c r="G85" s="162">
        <f>SUM(G86:G88)</f>
        <v>1513.1100000000001</v>
      </c>
      <c r="I85" s="79" t="s">
        <v>823</v>
      </c>
      <c r="J85" s="111"/>
      <c r="K85" s="112"/>
      <c r="L85" s="97"/>
      <c r="M85" s="93"/>
      <c r="N85" s="95"/>
      <c r="O85" s="96"/>
      <c r="Q85" s="98"/>
      <c r="S85" s="99"/>
    </row>
    <row r="86" spans="1:19" ht="15" x14ac:dyDescent="0.25">
      <c r="A86" s="148" t="s">
        <v>468</v>
      </c>
      <c r="B86" s="148" t="s">
        <v>469</v>
      </c>
      <c r="C86" s="149" t="s">
        <v>128</v>
      </c>
      <c r="D86" s="150">
        <v>2</v>
      </c>
      <c r="E86" s="151">
        <v>280.89999999999998</v>
      </c>
      <c r="F86" s="152">
        <f t="shared" ref="F86:F88" si="22">ROUND(E86*$H$2,2)</f>
        <v>353.96</v>
      </c>
      <c r="G86" s="152">
        <f t="shared" ref="G86:G88" si="23">ROUND(F86*D86,2)</f>
        <v>707.92</v>
      </c>
      <c r="I86" s="79" t="s">
        <v>824</v>
      </c>
      <c r="J86" s="111"/>
      <c r="K86" s="112"/>
      <c r="L86" s="97"/>
      <c r="M86" s="93"/>
      <c r="N86" s="95"/>
      <c r="O86" s="96"/>
      <c r="Q86" s="98"/>
      <c r="S86" s="99"/>
    </row>
    <row r="87" spans="1:19" ht="25.5" x14ac:dyDescent="0.25">
      <c r="A87" s="148" t="s">
        <v>470</v>
      </c>
      <c r="B87" s="148" t="s">
        <v>471</v>
      </c>
      <c r="C87" s="149" t="s">
        <v>133</v>
      </c>
      <c r="D87" s="150">
        <v>1</v>
      </c>
      <c r="E87" s="151">
        <v>82.32</v>
      </c>
      <c r="F87" s="152">
        <f t="shared" si="22"/>
        <v>103.73</v>
      </c>
      <c r="G87" s="152">
        <f t="shared" si="23"/>
        <v>103.73</v>
      </c>
      <c r="I87" s="79" t="s">
        <v>825</v>
      </c>
      <c r="J87" s="111"/>
      <c r="K87" s="112"/>
      <c r="L87" s="97"/>
      <c r="M87" s="93"/>
      <c r="N87" s="95"/>
      <c r="O87" s="96"/>
      <c r="Q87" s="98"/>
      <c r="S87" s="99"/>
    </row>
    <row r="88" spans="1:19" ht="15" x14ac:dyDescent="0.25">
      <c r="A88" s="148" t="s">
        <v>472</v>
      </c>
      <c r="B88" s="148" t="s">
        <v>473</v>
      </c>
      <c r="C88" s="149" t="s">
        <v>128</v>
      </c>
      <c r="D88" s="150">
        <v>6</v>
      </c>
      <c r="E88" s="151">
        <v>92.78</v>
      </c>
      <c r="F88" s="152">
        <f t="shared" si="22"/>
        <v>116.91</v>
      </c>
      <c r="G88" s="152">
        <f t="shared" si="23"/>
        <v>701.46</v>
      </c>
      <c r="I88" s="79" t="s">
        <v>826</v>
      </c>
      <c r="J88" s="111"/>
      <c r="K88" s="112"/>
      <c r="L88" s="97"/>
      <c r="M88" s="93"/>
      <c r="N88" s="95"/>
      <c r="O88" s="96"/>
      <c r="Q88" s="98"/>
      <c r="S88" s="99"/>
    </row>
    <row r="89" spans="1:19" ht="15" x14ac:dyDescent="0.25">
      <c r="A89" s="158" t="s">
        <v>253</v>
      </c>
      <c r="B89" s="158" t="s">
        <v>474</v>
      </c>
      <c r="C89" s="159"/>
      <c r="D89" s="160"/>
      <c r="E89" s="161"/>
      <c r="F89" s="162"/>
      <c r="G89" s="162">
        <f>SUM(G90:G91)</f>
        <v>3493.1000000000004</v>
      </c>
      <c r="I89" s="79" t="s">
        <v>827</v>
      </c>
      <c r="J89" s="111"/>
      <c r="K89" s="112"/>
      <c r="L89" s="97"/>
      <c r="M89" s="93"/>
      <c r="N89" s="95"/>
      <c r="O89" s="96"/>
      <c r="Q89" s="98"/>
      <c r="S89" s="99"/>
    </row>
    <row r="90" spans="1:19" ht="25.5" x14ac:dyDescent="0.25">
      <c r="A90" s="148" t="s">
        <v>475</v>
      </c>
      <c r="B90" s="148" t="s">
        <v>476</v>
      </c>
      <c r="C90" s="149" t="s">
        <v>125</v>
      </c>
      <c r="D90" s="150">
        <v>0.5</v>
      </c>
      <c r="E90" s="151">
        <v>454.44</v>
      </c>
      <c r="F90" s="152">
        <f t="shared" ref="F90:F91" si="24">ROUND(E90*$H$2,2)</f>
        <v>572.64</v>
      </c>
      <c r="G90" s="152">
        <f t="shared" ref="G90:G91" si="25">ROUND(F90*D90,2)</f>
        <v>286.32</v>
      </c>
      <c r="I90" s="79" t="s">
        <v>828</v>
      </c>
      <c r="J90" s="111"/>
      <c r="K90" s="112"/>
      <c r="L90" s="97"/>
      <c r="M90" s="93"/>
      <c r="N90" s="95"/>
      <c r="O90" s="96"/>
      <c r="Q90" s="98"/>
      <c r="S90" s="99"/>
    </row>
    <row r="91" spans="1:19" ht="38.25" x14ac:dyDescent="0.25">
      <c r="A91" s="148" t="s">
        <v>477</v>
      </c>
      <c r="B91" s="148" t="s">
        <v>478</v>
      </c>
      <c r="C91" s="149" t="s">
        <v>125</v>
      </c>
      <c r="D91" s="150">
        <v>5.6</v>
      </c>
      <c r="E91" s="151">
        <v>454.44</v>
      </c>
      <c r="F91" s="152">
        <f t="shared" si="24"/>
        <v>572.64</v>
      </c>
      <c r="G91" s="152">
        <f t="shared" si="25"/>
        <v>3206.78</v>
      </c>
      <c r="I91" s="79" t="s">
        <v>829</v>
      </c>
      <c r="J91" s="111"/>
      <c r="K91" s="112"/>
      <c r="L91" s="97"/>
      <c r="M91" s="93"/>
      <c r="N91" s="95"/>
      <c r="O91" s="96"/>
      <c r="Q91" s="98"/>
      <c r="S91" s="99"/>
    </row>
    <row r="92" spans="1:19" ht="15" x14ac:dyDescent="0.25">
      <c r="A92" s="158" t="s">
        <v>479</v>
      </c>
      <c r="B92" s="158" t="s">
        <v>480</v>
      </c>
      <c r="C92" s="159"/>
      <c r="D92" s="160"/>
      <c r="E92" s="161"/>
      <c r="F92" s="162"/>
      <c r="G92" s="162">
        <f>SUM(G93)</f>
        <v>1496.18</v>
      </c>
      <c r="I92" s="79" t="s">
        <v>830</v>
      </c>
      <c r="J92" s="111"/>
      <c r="K92" s="112"/>
      <c r="L92" s="97"/>
      <c r="M92" s="93"/>
      <c r="N92" s="95"/>
      <c r="O92" s="96"/>
      <c r="Q92" s="98"/>
      <c r="S92" s="99"/>
    </row>
    <row r="93" spans="1:19" ht="15" x14ac:dyDescent="0.25">
      <c r="A93" s="148" t="s">
        <v>481</v>
      </c>
      <c r="B93" s="148" t="s">
        <v>482</v>
      </c>
      <c r="C93" s="149" t="s">
        <v>125</v>
      </c>
      <c r="D93" s="150">
        <v>2.7</v>
      </c>
      <c r="E93" s="151">
        <v>439.76</v>
      </c>
      <c r="F93" s="152">
        <f t="shared" ref="F93" si="26">ROUND(E93*$H$2,2)</f>
        <v>554.14</v>
      </c>
      <c r="G93" s="152">
        <f t="shared" ref="G93" si="27">ROUND(F93*D93,2)</f>
        <v>1496.18</v>
      </c>
      <c r="I93" s="79" t="s">
        <v>831</v>
      </c>
      <c r="J93" s="111"/>
      <c r="K93" s="112"/>
      <c r="L93" s="97"/>
      <c r="M93" s="93"/>
      <c r="N93" s="95"/>
      <c r="O93" s="96"/>
      <c r="Q93" s="98"/>
      <c r="S93" s="99"/>
    </row>
    <row r="94" spans="1:19" ht="15" x14ac:dyDescent="0.25">
      <c r="A94" s="154" t="s">
        <v>134</v>
      </c>
      <c r="B94" s="154" t="s">
        <v>483</v>
      </c>
      <c r="C94" s="5"/>
      <c r="D94" s="155"/>
      <c r="E94" s="156"/>
      <c r="F94" s="157"/>
      <c r="G94" s="157">
        <f>SUM(G95:G103)</f>
        <v>98885.03</v>
      </c>
      <c r="I94" s="79" t="s">
        <v>832</v>
      </c>
      <c r="J94" s="111"/>
      <c r="K94" s="112"/>
      <c r="L94" s="97"/>
      <c r="M94" s="93"/>
      <c r="N94" s="95"/>
      <c r="O94" s="96"/>
      <c r="Q94" s="98"/>
      <c r="S94" s="99"/>
    </row>
    <row r="95" spans="1:19" ht="25.5" x14ac:dyDescent="0.25">
      <c r="A95" s="148" t="s">
        <v>114</v>
      </c>
      <c r="B95" s="148" t="s">
        <v>484</v>
      </c>
      <c r="C95" s="149" t="s">
        <v>125</v>
      </c>
      <c r="D95" s="150">
        <v>819.82</v>
      </c>
      <c r="E95" s="151">
        <v>48.06</v>
      </c>
      <c r="F95" s="152">
        <f t="shared" ref="F95:F103" si="28">ROUND(E95*$H$2,2)</f>
        <v>60.56</v>
      </c>
      <c r="G95" s="152">
        <f t="shared" ref="G95:G103" si="29">ROUND(F95*D95,2)</f>
        <v>49648.3</v>
      </c>
      <c r="I95" s="79" t="s">
        <v>833</v>
      </c>
      <c r="J95" s="111"/>
      <c r="K95" s="112"/>
      <c r="L95" s="97"/>
      <c r="M95" s="93"/>
      <c r="N95" s="95"/>
      <c r="O95" s="96"/>
      <c r="Q95" s="98"/>
      <c r="S95" s="99"/>
    </row>
    <row r="96" spans="1:19" ht="25.5" x14ac:dyDescent="0.25">
      <c r="A96" s="148" t="s">
        <v>115</v>
      </c>
      <c r="B96" s="148" t="s">
        <v>485</v>
      </c>
      <c r="C96" s="149" t="s">
        <v>125</v>
      </c>
      <c r="D96" s="150">
        <v>165</v>
      </c>
      <c r="E96" s="151">
        <v>48.06</v>
      </c>
      <c r="F96" s="152">
        <f t="shared" si="28"/>
        <v>60.56</v>
      </c>
      <c r="G96" s="152">
        <f t="shared" si="29"/>
        <v>9992.4</v>
      </c>
      <c r="I96" s="79" t="s">
        <v>834</v>
      </c>
      <c r="J96" s="111"/>
      <c r="K96" s="112"/>
      <c r="L96" s="97"/>
      <c r="M96" s="93"/>
      <c r="N96" s="95"/>
      <c r="O96" s="96"/>
      <c r="Q96" s="98"/>
      <c r="S96" s="99"/>
    </row>
    <row r="97" spans="1:19" ht="25.5" x14ac:dyDescent="0.25">
      <c r="A97" s="148" t="s">
        <v>254</v>
      </c>
      <c r="B97" s="148" t="s">
        <v>486</v>
      </c>
      <c r="C97" s="149" t="s">
        <v>125</v>
      </c>
      <c r="D97" s="150">
        <v>208.32</v>
      </c>
      <c r="E97" s="151">
        <v>48.06</v>
      </c>
      <c r="F97" s="152">
        <f t="shared" si="28"/>
        <v>60.56</v>
      </c>
      <c r="G97" s="152">
        <f t="shared" si="29"/>
        <v>12615.86</v>
      </c>
      <c r="I97" s="79" t="s">
        <v>835</v>
      </c>
      <c r="J97" s="111"/>
      <c r="K97" s="112"/>
      <c r="L97" s="97"/>
      <c r="M97" s="93"/>
      <c r="N97" s="95"/>
      <c r="O97" s="96"/>
      <c r="Q97" s="98"/>
      <c r="S97" s="99"/>
    </row>
    <row r="98" spans="1:19" ht="25.5" x14ac:dyDescent="0.25">
      <c r="A98" s="148" t="s">
        <v>274</v>
      </c>
      <c r="B98" s="148" t="s">
        <v>487</v>
      </c>
      <c r="C98" s="149" t="s">
        <v>125</v>
      </c>
      <c r="D98" s="150">
        <v>145.78</v>
      </c>
      <c r="E98" s="151">
        <v>48.06</v>
      </c>
      <c r="F98" s="152">
        <f t="shared" si="28"/>
        <v>60.56</v>
      </c>
      <c r="G98" s="152">
        <f t="shared" si="29"/>
        <v>8828.44</v>
      </c>
      <c r="I98" s="79" t="s">
        <v>836</v>
      </c>
      <c r="J98" s="111"/>
      <c r="K98" s="112"/>
      <c r="L98" s="97"/>
      <c r="M98" s="93"/>
      <c r="N98" s="95"/>
      <c r="O98" s="96"/>
      <c r="Q98" s="98"/>
      <c r="S98" s="99"/>
    </row>
    <row r="99" spans="1:19" ht="25.5" x14ac:dyDescent="0.25">
      <c r="A99" s="148" t="s">
        <v>275</v>
      </c>
      <c r="B99" s="148" t="s">
        <v>488</v>
      </c>
      <c r="C99" s="149" t="s">
        <v>125</v>
      </c>
      <c r="D99" s="150">
        <v>78.66</v>
      </c>
      <c r="E99" s="151">
        <v>68.56</v>
      </c>
      <c r="F99" s="152">
        <f t="shared" si="28"/>
        <v>86.39</v>
      </c>
      <c r="G99" s="152">
        <f t="shared" si="29"/>
        <v>6795.44</v>
      </c>
      <c r="I99" s="79" t="s">
        <v>837</v>
      </c>
      <c r="J99" s="111"/>
      <c r="K99" s="112"/>
      <c r="L99" s="97"/>
      <c r="M99" s="93"/>
      <c r="N99" s="95"/>
      <c r="O99" s="96"/>
      <c r="Q99" s="98"/>
      <c r="S99" s="99"/>
    </row>
    <row r="100" spans="1:19" ht="15" x14ac:dyDescent="0.25">
      <c r="A100" s="148" t="s">
        <v>276</v>
      </c>
      <c r="B100" s="148" t="s">
        <v>489</v>
      </c>
      <c r="C100" s="149" t="s">
        <v>133</v>
      </c>
      <c r="D100" s="150">
        <v>31.68</v>
      </c>
      <c r="E100" s="151">
        <v>52.35</v>
      </c>
      <c r="F100" s="152">
        <f t="shared" si="28"/>
        <v>65.97</v>
      </c>
      <c r="G100" s="152">
        <f t="shared" si="29"/>
        <v>2089.9299999999998</v>
      </c>
      <c r="I100" s="79" t="s">
        <v>838</v>
      </c>
      <c r="J100" s="111"/>
      <c r="K100" s="112"/>
      <c r="L100" s="97"/>
      <c r="M100" s="93"/>
      <c r="N100" s="95"/>
      <c r="O100" s="96"/>
      <c r="Q100" s="98"/>
      <c r="S100" s="99"/>
    </row>
    <row r="101" spans="1:19" ht="15" x14ac:dyDescent="0.25">
      <c r="A101" s="148" t="s">
        <v>277</v>
      </c>
      <c r="B101" s="148" t="s">
        <v>490</v>
      </c>
      <c r="C101" s="149" t="s">
        <v>133</v>
      </c>
      <c r="D101" s="150">
        <v>16.8</v>
      </c>
      <c r="E101" s="151">
        <v>64.06</v>
      </c>
      <c r="F101" s="152">
        <f t="shared" si="28"/>
        <v>80.72</v>
      </c>
      <c r="G101" s="152">
        <f t="shared" si="29"/>
        <v>1356.1</v>
      </c>
      <c r="I101" s="79" t="s">
        <v>839</v>
      </c>
      <c r="J101" s="111"/>
      <c r="K101" s="112"/>
      <c r="L101" s="97"/>
      <c r="M101" s="93"/>
      <c r="N101" s="95"/>
      <c r="O101" s="96"/>
      <c r="Q101" s="98"/>
      <c r="S101" s="99"/>
    </row>
    <row r="102" spans="1:19" ht="15" x14ac:dyDescent="0.25">
      <c r="A102" s="148" t="s">
        <v>278</v>
      </c>
      <c r="B102" s="148" t="s">
        <v>491</v>
      </c>
      <c r="C102" s="149" t="s">
        <v>133</v>
      </c>
      <c r="D102" s="150">
        <v>64</v>
      </c>
      <c r="E102" s="151">
        <v>88.35</v>
      </c>
      <c r="F102" s="152">
        <f t="shared" si="28"/>
        <v>111.33</v>
      </c>
      <c r="G102" s="152">
        <f t="shared" si="29"/>
        <v>7125.12</v>
      </c>
      <c r="I102" s="79" t="s">
        <v>840</v>
      </c>
      <c r="J102" s="111"/>
      <c r="K102" s="112"/>
      <c r="L102" s="97"/>
      <c r="M102" s="93"/>
      <c r="N102" s="95"/>
      <c r="O102" s="96"/>
      <c r="Q102" s="98"/>
      <c r="S102" s="99"/>
    </row>
    <row r="103" spans="1:19" ht="15" x14ac:dyDescent="0.25">
      <c r="A103" s="148" t="s">
        <v>492</v>
      </c>
      <c r="B103" s="148" t="s">
        <v>493</v>
      </c>
      <c r="C103" s="149" t="s">
        <v>133</v>
      </c>
      <c r="D103" s="150">
        <v>33.6</v>
      </c>
      <c r="E103" s="151">
        <v>10.24</v>
      </c>
      <c r="F103" s="152">
        <f t="shared" si="28"/>
        <v>12.9</v>
      </c>
      <c r="G103" s="152">
        <f t="shared" si="29"/>
        <v>433.44</v>
      </c>
      <c r="I103" s="79" t="s">
        <v>841</v>
      </c>
      <c r="J103" s="111"/>
      <c r="K103" s="112"/>
      <c r="L103" s="97"/>
      <c r="M103" s="93"/>
      <c r="N103" s="95"/>
      <c r="O103" s="96"/>
      <c r="Q103" s="98"/>
      <c r="S103" s="99"/>
    </row>
    <row r="104" spans="1:19" ht="15" x14ac:dyDescent="0.25">
      <c r="A104" s="154" t="s">
        <v>135</v>
      </c>
      <c r="B104" s="154" t="s">
        <v>494</v>
      </c>
      <c r="C104" s="5"/>
      <c r="D104" s="155"/>
      <c r="E104" s="156"/>
      <c r="F104" s="157"/>
      <c r="G104" s="157">
        <f>SUM(G105)</f>
        <v>8509.1299999999992</v>
      </c>
      <c r="I104" s="79" t="s">
        <v>842</v>
      </c>
      <c r="J104" s="111"/>
      <c r="K104" s="112"/>
      <c r="L104" s="97"/>
      <c r="M104" s="93"/>
      <c r="N104" s="95"/>
      <c r="O104" s="96"/>
      <c r="Q104" s="98"/>
      <c r="S104" s="99"/>
    </row>
    <row r="105" spans="1:19" ht="15" x14ac:dyDescent="0.25">
      <c r="A105" s="148" t="s">
        <v>116</v>
      </c>
      <c r="B105" s="148" t="s">
        <v>495</v>
      </c>
      <c r="C105" s="149" t="s">
        <v>125</v>
      </c>
      <c r="D105" s="150">
        <v>202.55</v>
      </c>
      <c r="E105" s="151">
        <v>33.340000000000003</v>
      </c>
      <c r="F105" s="152">
        <f t="shared" ref="F105" si="30">ROUND(E105*$H$2,2)</f>
        <v>42.01</v>
      </c>
      <c r="G105" s="152">
        <f t="shared" ref="G105" si="31">ROUND(F105*D105,2)</f>
        <v>8509.1299999999992</v>
      </c>
      <c r="I105" s="79" t="s">
        <v>843</v>
      </c>
      <c r="J105" s="111"/>
      <c r="K105" s="112"/>
      <c r="L105" s="97"/>
      <c r="M105" s="93"/>
      <c r="N105" s="95"/>
      <c r="O105" s="96"/>
      <c r="Q105" s="98"/>
      <c r="S105" s="99"/>
    </row>
    <row r="106" spans="1:19" ht="15" x14ac:dyDescent="0.25">
      <c r="A106" s="154" t="s">
        <v>496</v>
      </c>
      <c r="B106" s="154" t="s">
        <v>497</v>
      </c>
      <c r="C106" s="5"/>
      <c r="D106" s="155"/>
      <c r="E106" s="156"/>
      <c r="F106" s="157"/>
      <c r="G106" s="157">
        <f>SUM(G107,G112,G115)</f>
        <v>38312.9</v>
      </c>
      <c r="I106" s="79" t="s">
        <v>844</v>
      </c>
      <c r="J106" s="111"/>
      <c r="K106" s="112"/>
      <c r="L106" s="97"/>
      <c r="M106" s="93"/>
      <c r="N106" s="95"/>
      <c r="O106" s="96"/>
      <c r="Q106" s="98"/>
      <c r="S106" s="99"/>
    </row>
    <row r="107" spans="1:19" ht="15" x14ac:dyDescent="0.25">
      <c r="A107" s="158" t="s">
        <v>498</v>
      </c>
      <c r="B107" s="158" t="s">
        <v>499</v>
      </c>
      <c r="C107" s="159"/>
      <c r="D107" s="160"/>
      <c r="E107" s="161"/>
      <c r="F107" s="162"/>
      <c r="G107" s="162">
        <f>SUM(G108:G111)</f>
        <v>19290</v>
      </c>
      <c r="I107" s="79" t="s">
        <v>845</v>
      </c>
      <c r="J107" s="111"/>
      <c r="K107" s="112"/>
      <c r="L107" s="97"/>
      <c r="M107" s="93"/>
      <c r="N107" s="95"/>
      <c r="O107" s="96"/>
      <c r="Q107" s="98"/>
      <c r="S107" s="99"/>
    </row>
    <row r="108" spans="1:19" ht="25.5" x14ac:dyDescent="0.25">
      <c r="A108" s="148" t="s">
        <v>500</v>
      </c>
      <c r="B108" s="148" t="s">
        <v>501</v>
      </c>
      <c r="C108" s="149" t="s">
        <v>125</v>
      </c>
      <c r="D108" s="150">
        <v>197.74</v>
      </c>
      <c r="E108" s="151">
        <v>4.42</v>
      </c>
      <c r="F108" s="152">
        <f t="shared" ref="F108:F111" si="32">ROUND(E108*$H$2,2)</f>
        <v>5.57</v>
      </c>
      <c r="G108" s="152">
        <f t="shared" ref="G108:G111" si="33">ROUND(F108*D108,2)</f>
        <v>1101.4100000000001</v>
      </c>
      <c r="I108" s="79" t="s">
        <v>846</v>
      </c>
      <c r="J108" s="111"/>
      <c r="K108" s="112"/>
      <c r="L108" s="97"/>
      <c r="M108" s="93"/>
      <c r="N108" s="95"/>
      <c r="O108" s="96"/>
      <c r="Q108" s="98"/>
      <c r="S108" s="99"/>
    </row>
    <row r="109" spans="1:19" ht="25.5" x14ac:dyDescent="0.25">
      <c r="A109" s="148" t="s">
        <v>502</v>
      </c>
      <c r="B109" s="148" t="s">
        <v>503</v>
      </c>
      <c r="C109" s="149" t="s">
        <v>125</v>
      </c>
      <c r="D109" s="150">
        <v>197.74</v>
      </c>
      <c r="E109" s="151">
        <v>35.549999999999997</v>
      </c>
      <c r="F109" s="152">
        <f t="shared" si="32"/>
        <v>44.8</v>
      </c>
      <c r="G109" s="152">
        <f t="shared" si="33"/>
        <v>8858.75</v>
      </c>
      <c r="I109" s="79" t="s">
        <v>847</v>
      </c>
      <c r="J109" s="111"/>
      <c r="K109" s="112"/>
      <c r="L109" s="97"/>
      <c r="M109" s="93"/>
      <c r="N109" s="95"/>
      <c r="O109" s="96"/>
      <c r="Q109" s="98"/>
      <c r="S109" s="99"/>
    </row>
    <row r="110" spans="1:19" ht="25.5" x14ac:dyDescent="0.25">
      <c r="A110" s="148" t="s">
        <v>504</v>
      </c>
      <c r="B110" s="148" t="s">
        <v>505</v>
      </c>
      <c r="C110" s="149" t="s">
        <v>125</v>
      </c>
      <c r="D110" s="150">
        <v>33.979999999999997</v>
      </c>
      <c r="E110" s="151">
        <v>22.25</v>
      </c>
      <c r="F110" s="152">
        <f t="shared" si="32"/>
        <v>28.04</v>
      </c>
      <c r="G110" s="152">
        <f t="shared" si="33"/>
        <v>952.8</v>
      </c>
      <c r="I110" s="79" t="s">
        <v>218</v>
      </c>
      <c r="J110" s="111"/>
      <c r="K110" s="112"/>
      <c r="L110" s="97"/>
      <c r="M110" s="93"/>
      <c r="N110" s="95"/>
      <c r="O110" s="96"/>
      <c r="Q110" s="98"/>
      <c r="S110" s="99"/>
    </row>
    <row r="111" spans="1:19" ht="25.5" x14ac:dyDescent="0.25">
      <c r="A111" s="148" t="s">
        <v>506</v>
      </c>
      <c r="B111" s="148" t="s">
        <v>507</v>
      </c>
      <c r="C111" s="149" t="s">
        <v>125</v>
      </c>
      <c r="D111" s="150">
        <v>99.36</v>
      </c>
      <c r="E111" s="151">
        <v>66.91</v>
      </c>
      <c r="F111" s="152">
        <f t="shared" si="32"/>
        <v>84.31</v>
      </c>
      <c r="G111" s="152">
        <f t="shared" si="33"/>
        <v>8377.0400000000009</v>
      </c>
      <c r="I111" s="79" t="s">
        <v>848</v>
      </c>
      <c r="J111" s="111"/>
      <c r="K111" s="112"/>
      <c r="L111" s="97"/>
      <c r="M111" s="93"/>
      <c r="N111" s="95"/>
      <c r="O111" s="96"/>
      <c r="Q111" s="98"/>
      <c r="S111" s="99"/>
    </row>
    <row r="112" spans="1:19" ht="15" x14ac:dyDescent="0.25">
      <c r="A112" s="158" t="s">
        <v>508</v>
      </c>
      <c r="B112" s="158" t="s">
        <v>509</v>
      </c>
      <c r="C112" s="159"/>
      <c r="D112" s="160"/>
      <c r="E112" s="161"/>
      <c r="F112" s="162"/>
      <c r="G112" s="162">
        <f>SUM(G113:G114)</f>
        <v>13613.970000000001</v>
      </c>
      <c r="I112" s="79" t="s">
        <v>849</v>
      </c>
      <c r="J112" s="111"/>
      <c r="K112" s="112"/>
      <c r="L112" s="97"/>
      <c r="M112" s="93"/>
      <c r="N112" s="95"/>
      <c r="O112" s="96"/>
      <c r="Q112" s="98"/>
      <c r="S112" s="99"/>
    </row>
    <row r="113" spans="1:19" ht="25.5" x14ac:dyDescent="0.25">
      <c r="A113" s="148" t="s">
        <v>510</v>
      </c>
      <c r="B113" s="148" t="s">
        <v>511</v>
      </c>
      <c r="C113" s="149" t="s">
        <v>125</v>
      </c>
      <c r="D113" s="150">
        <v>243.15</v>
      </c>
      <c r="E113" s="151">
        <v>4.42</v>
      </c>
      <c r="F113" s="152">
        <f t="shared" ref="F113:F114" si="34">ROUND(E113*$H$2,2)</f>
        <v>5.57</v>
      </c>
      <c r="G113" s="152">
        <f t="shared" ref="G113:G114" si="35">ROUND(F113*D113,2)</f>
        <v>1354.35</v>
      </c>
      <c r="I113" s="79" t="s">
        <v>850</v>
      </c>
      <c r="J113" s="111"/>
      <c r="K113" s="112"/>
      <c r="L113" s="97"/>
      <c r="M113" s="93"/>
      <c r="N113" s="95"/>
      <c r="O113" s="96"/>
      <c r="Q113" s="98"/>
      <c r="S113" s="99"/>
    </row>
    <row r="114" spans="1:19" ht="25.5" x14ac:dyDescent="0.25">
      <c r="A114" s="148" t="s">
        <v>512</v>
      </c>
      <c r="B114" s="148" t="s">
        <v>513</v>
      </c>
      <c r="C114" s="149" t="s">
        <v>125</v>
      </c>
      <c r="D114" s="150">
        <v>243.15</v>
      </c>
      <c r="E114" s="151">
        <v>40.01</v>
      </c>
      <c r="F114" s="152">
        <f t="shared" si="34"/>
        <v>50.42</v>
      </c>
      <c r="G114" s="152">
        <f t="shared" si="35"/>
        <v>12259.62</v>
      </c>
      <c r="I114" s="79" t="s">
        <v>851</v>
      </c>
      <c r="J114" s="111"/>
      <c r="K114" s="112"/>
      <c r="L114" s="97"/>
      <c r="M114" s="93"/>
      <c r="N114" s="95"/>
      <c r="O114" s="96"/>
      <c r="Q114" s="98"/>
      <c r="S114" s="99"/>
    </row>
    <row r="115" spans="1:19" ht="15" x14ac:dyDescent="0.25">
      <c r="A115" s="158" t="s">
        <v>514</v>
      </c>
      <c r="B115" s="158" t="s">
        <v>515</v>
      </c>
      <c r="C115" s="159"/>
      <c r="D115" s="160"/>
      <c r="E115" s="161"/>
      <c r="F115" s="162"/>
      <c r="G115" s="162">
        <f>SUM(G116)</f>
        <v>5408.93</v>
      </c>
      <c r="I115" s="79" t="s">
        <v>852</v>
      </c>
      <c r="J115" s="111"/>
      <c r="K115" s="112"/>
      <c r="L115" s="97"/>
      <c r="M115" s="93"/>
      <c r="N115" s="95"/>
      <c r="O115" s="96"/>
      <c r="Q115" s="98"/>
      <c r="S115" s="99"/>
    </row>
    <row r="116" spans="1:19" ht="15" x14ac:dyDescent="0.25">
      <c r="A116" s="148" t="s">
        <v>516</v>
      </c>
      <c r="B116" s="148" t="s">
        <v>517</v>
      </c>
      <c r="C116" s="149" t="s">
        <v>125</v>
      </c>
      <c r="D116" s="150">
        <v>56.15</v>
      </c>
      <c r="E116" s="151">
        <v>76.45</v>
      </c>
      <c r="F116" s="152">
        <f t="shared" ref="F116" si="36">ROUND(E116*$H$2,2)</f>
        <v>96.33</v>
      </c>
      <c r="G116" s="152">
        <f t="shared" ref="G116" si="37">ROUND(F116*D116,2)</f>
        <v>5408.93</v>
      </c>
      <c r="I116" s="79" t="s">
        <v>853</v>
      </c>
      <c r="J116" s="111"/>
      <c r="K116" s="112"/>
      <c r="L116" s="97"/>
      <c r="M116" s="93"/>
      <c r="N116" s="95"/>
      <c r="O116" s="96"/>
      <c r="Q116" s="98"/>
      <c r="S116" s="99"/>
    </row>
    <row r="117" spans="1:19" ht="15" x14ac:dyDescent="0.25">
      <c r="A117" s="154" t="s">
        <v>518</v>
      </c>
      <c r="B117" s="154" t="s">
        <v>519</v>
      </c>
      <c r="C117" s="5"/>
      <c r="D117" s="155"/>
      <c r="E117" s="156"/>
      <c r="F117" s="157"/>
      <c r="G117" s="157">
        <f>SUM(G118:G123)</f>
        <v>76458.799999999988</v>
      </c>
      <c r="I117" s="79" t="s">
        <v>854</v>
      </c>
      <c r="J117" s="111"/>
      <c r="K117" s="112"/>
      <c r="L117" s="97"/>
      <c r="M117" s="93"/>
      <c r="N117" s="95"/>
      <c r="O117" s="96"/>
      <c r="Q117" s="98"/>
      <c r="S117" s="99"/>
    </row>
    <row r="118" spans="1:19" ht="25.5" x14ac:dyDescent="0.25">
      <c r="A118" s="148" t="s">
        <v>520</v>
      </c>
      <c r="B118" s="148" t="s">
        <v>521</v>
      </c>
      <c r="C118" s="149" t="s">
        <v>125</v>
      </c>
      <c r="D118" s="150">
        <v>58.15</v>
      </c>
      <c r="E118" s="151">
        <v>38.46</v>
      </c>
      <c r="F118" s="152">
        <f t="shared" ref="F118:F123" si="38">ROUND(E118*$H$2,2)</f>
        <v>48.46</v>
      </c>
      <c r="G118" s="152">
        <f t="shared" ref="G118:G123" si="39">ROUND(F118*D118,2)</f>
        <v>2817.95</v>
      </c>
      <c r="I118" s="79" t="s">
        <v>855</v>
      </c>
      <c r="J118" s="111"/>
      <c r="K118" s="112"/>
      <c r="L118" s="97"/>
      <c r="M118" s="93"/>
      <c r="N118" s="95"/>
      <c r="O118" s="96"/>
      <c r="Q118" s="98"/>
      <c r="S118" s="99"/>
    </row>
    <row r="119" spans="1:19" ht="25.5" x14ac:dyDescent="0.25">
      <c r="A119" s="148" t="s">
        <v>522</v>
      </c>
      <c r="B119" s="148" t="s">
        <v>523</v>
      </c>
      <c r="C119" s="149" t="s">
        <v>125</v>
      </c>
      <c r="D119" s="150">
        <v>58.15</v>
      </c>
      <c r="E119" s="151">
        <v>58.54</v>
      </c>
      <c r="F119" s="152">
        <f t="shared" si="38"/>
        <v>73.77</v>
      </c>
      <c r="G119" s="152">
        <f t="shared" si="39"/>
        <v>4289.7299999999996</v>
      </c>
      <c r="I119" s="79" t="s">
        <v>856</v>
      </c>
      <c r="J119" s="111"/>
      <c r="K119" s="112"/>
      <c r="L119" s="97"/>
      <c r="M119" s="93"/>
      <c r="N119" s="95"/>
      <c r="O119" s="96"/>
      <c r="Q119" s="98"/>
      <c r="S119" s="99"/>
    </row>
    <row r="120" spans="1:19" ht="15" x14ac:dyDescent="0.25">
      <c r="A120" s="148" t="s">
        <v>524</v>
      </c>
      <c r="B120" s="148" t="s">
        <v>525</v>
      </c>
      <c r="C120" s="149" t="s">
        <v>133</v>
      </c>
      <c r="D120" s="150">
        <v>0.86</v>
      </c>
      <c r="E120" s="151">
        <v>78.75</v>
      </c>
      <c r="F120" s="152">
        <f t="shared" si="38"/>
        <v>99.23</v>
      </c>
      <c r="G120" s="152">
        <f t="shared" si="39"/>
        <v>85.34</v>
      </c>
      <c r="I120" s="79" t="s">
        <v>857</v>
      </c>
      <c r="J120" s="111"/>
      <c r="K120" s="112"/>
      <c r="L120" s="97"/>
      <c r="M120" s="93"/>
      <c r="N120" s="95"/>
      <c r="O120" s="96"/>
      <c r="Q120" s="98"/>
      <c r="S120" s="99"/>
    </row>
    <row r="121" spans="1:19" ht="15" x14ac:dyDescent="0.25">
      <c r="A121" s="148" t="s">
        <v>526</v>
      </c>
      <c r="B121" s="148" t="s">
        <v>527</v>
      </c>
      <c r="C121" s="149" t="s">
        <v>125</v>
      </c>
      <c r="D121" s="150">
        <v>1.82</v>
      </c>
      <c r="E121" s="151">
        <v>127.73</v>
      </c>
      <c r="F121" s="152">
        <f t="shared" si="38"/>
        <v>160.94999999999999</v>
      </c>
      <c r="G121" s="152">
        <f t="shared" si="39"/>
        <v>292.93</v>
      </c>
      <c r="I121" s="79" t="s">
        <v>858</v>
      </c>
      <c r="J121" s="111"/>
      <c r="K121" s="112"/>
      <c r="L121" s="97"/>
      <c r="M121" s="93"/>
      <c r="N121" s="95"/>
      <c r="O121" s="96"/>
      <c r="Q121" s="98"/>
      <c r="S121" s="99"/>
    </row>
    <row r="122" spans="1:19" ht="15" x14ac:dyDescent="0.25">
      <c r="A122" s="148" t="s">
        <v>528</v>
      </c>
      <c r="B122" s="148" t="s">
        <v>529</v>
      </c>
      <c r="C122" s="149" t="s">
        <v>125</v>
      </c>
      <c r="D122" s="150">
        <v>5.85</v>
      </c>
      <c r="E122" s="151">
        <v>111.57</v>
      </c>
      <c r="F122" s="152">
        <f t="shared" si="38"/>
        <v>140.59</v>
      </c>
      <c r="G122" s="152">
        <f t="shared" si="39"/>
        <v>822.45</v>
      </c>
      <c r="I122" s="79" t="s">
        <v>219</v>
      </c>
      <c r="J122" s="111"/>
      <c r="K122" s="112"/>
      <c r="L122" s="97"/>
      <c r="M122" s="93"/>
      <c r="N122" s="95"/>
      <c r="O122" s="96"/>
      <c r="Q122" s="98"/>
      <c r="S122" s="99"/>
    </row>
    <row r="123" spans="1:19" ht="25.5" x14ac:dyDescent="0.25">
      <c r="A123" s="148" t="s">
        <v>530</v>
      </c>
      <c r="B123" s="148" t="s">
        <v>531</v>
      </c>
      <c r="C123" s="149" t="s">
        <v>125</v>
      </c>
      <c r="D123" s="150">
        <v>480</v>
      </c>
      <c r="E123" s="151">
        <v>112.67</v>
      </c>
      <c r="F123" s="152">
        <f t="shared" si="38"/>
        <v>141.97999999999999</v>
      </c>
      <c r="G123" s="152">
        <f t="shared" si="39"/>
        <v>68150.399999999994</v>
      </c>
      <c r="I123" s="79" t="s">
        <v>859</v>
      </c>
      <c r="J123" s="111"/>
      <c r="K123" s="112"/>
      <c r="L123" s="97"/>
      <c r="M123" s="93"/>
      <c r="N123" s="95"/>
      <c r="O123" s="96"/>
      <c r="Q123" s="98"/>
      <c r="S123" s="99"/>
    </row>
    <row r="124" spans="1:19" ht="15" x14ac:dyDescent="0.25">
      <c r="A124" s="154" t="s">
        <v>532</v>
      </c>
      <c r="B124" s="154" t="s">
        <v>533</v>
      </c>
      <c r="C124" s="5"/>
      <c r="D124" s="155"/>
      <c r="E124" s="156"/>
      <c r="F124" s="157"/>
      <c r="G124" s="157">
        <f>SUM(G125:G133)</f>
        <v>51162.619999999995</v>
      </c>
      <c r="I124" s="79" t="s">
        <v>860</v>
      </c>
      <c r="J124" s="111"/>
      <c r="K124" s="112"/>
      <c r="L124" s="97"/>
      <c r="M124" s="93"/>
      <c r="N124" s="95"/>
      <c r="O124" s="96"/>
      <c r="Q124" s="98"/>
      <c r="S124" s="99"/>
    </row>
    <row r="125" spans="1:19" ht="15" x14ac:dyDescent="0.25">
      <c r="A125" s="148" t="s">
        <v>534</v>
      </c>
      <c r="B125" s="148" t="s">
        <v>535</v>
      </c>
      <c r="C125" s="149" t="s">
        <v>125</v>
      </c>
      <c r="D125" s="150">
        <v>47.12</v>
      </c>
      <c r="E125" s="151">
        <v>47.41</v>
      </c>
      <c r="F125" s="152">
        <f t="shared" ref="F125:F133" si="40">ROUND(E125*$H$2,2)</f>
        <v>59.74</v>
      </c>
      <c r="G125" s="152">
        <f t="shared" ref="G125:G133" si="41">ROUND(F125*D125,2)</f>
        <v>2814.95</v>
      </c>
      <c r="I125" s="79" t="s">
        <v>861</v>
      </c>
      <c r="J125" s="111"/>
      <c r="K125" s="112"/>
      <c r="L125" s="97"/>
      <c r="M125" s="93"/>
      <c r="N125" s="95"/>
      <c r="O125" s="96"/>
      <c r="Q125" s="98"/>
      <c r="S125" s="99"/>
    </row>
    <row r="126" spans="1:19" ht="15" x14ac:dyDescent="0.25">
      <c r="A126" s="148" t="s">
        <v>536</v>
      </c>
      <c r="B126" s="148" t="s">
        <v>537</v>
      </c>
      <c r="C126" s="149" t="s">
        <v>125</v>
      </c>
      <c r="D126" s="150">
        <v>301.08</v>
      </c>
      <c r="E126" s="151">
        <v>19.02</v>
      </c>
      <c r="F126" s="152">
        <f t="shared" si="40"/>
        <v>23.97</v>
      </c>
      <c r="G126" s="152">
        <f t="shared" si="41"/>
        <v>7216.89</v>
      </c>
      <c r="I126" s="79" t="s">
        <v>862</v>
      </c>
      <c r="J126" s="111"/>
      <c r="K126" s="112"/>
      <c r="L126" s="97"/>
      <c r="M126" s="93"/>
      <c r="N126" s="95"/>
      <c r="O126" s="96"/>
      <c r="Q126" s="98"/>
      <c r="S126" s="99"/>
    </row>
    <row r="127" spans="1:19" ht="15" x14ac:dyDescent="0.25">
      <c r="A127" s="148" t="s">
        <v>538</v>
      </c>
      <c r="B127" s="148" t="s">
        <v>539</v>
      </c>
      <c r="C127" s="149" t="s">
        <v>125</v>
      </c>
      <c r="D127" s="150">
        <v>301.08</v>
      </c>
      <c r="E127" s="151">
        <v>19.02</v>
      </c>
      <c r="F127" s="152">
        <f t="shared" si="40"/>
        <v>23.97</v>
      </c>
      <c r="G127" s="152">
        <f t="shared" si="41"/>
        <v>7216.89</v>
      </c>
      <c r="I127" s="79" t="s">
        <v>220</v>
      </c>
      <c r="J127" s="111"/>
      <c r="K127" s="112"/>
      <c r="L127" s="97"/>
      <c r="M127" s="93"/>
      <c r="N127" s="95"/>
      <c r="O127" s="96"/>
      <c r="Q127" s="98"/>
      <c r="S127" s="99"/>
    </row>
    <row r="128" spans="1:19" ht="25.5" x14ac:dyDescent="0.25">
      <c r="A128" s="148" t="s">
        <v>540</v>
      </c>
      <c r="B128" s="148" t="s">
        <v>541</v>
      </c>
      <c r="C128" s="149" t="s">
        <v>125</v>
      </c>
      <c r="D128" s="150">
        <v>984.82</v>
      </c>
      <c r="E128" s="151">
        <v>18.61</v>
      </c>
      <c r="F128" s="152">
        <f t="shared" si="40"/>
        <v>23.45</v>
      </c>
      <c r="G128" s="152">
        <f t="shared" si="41"/>
        <v>23094.03</v>
      </c>
      <c r="I128" s="79" t="s">
        <v>863</v>
      </c>
      <c r="J128" s="111"/>
      <c r="K128" s="112"/>
      <c r="L128" s="97"/>
      <c r="M128" s="93"/>
      <c r="N128" s="95"/>
      <c r="O128" s="96"/>
      <c r="Q128" s="98"/>
      <c r="S128" s="99"/>
    </row>
    <row r="129" spans="1:19" ht="25.5" x14ac:dyDescent="0.25">
      <c r="A129" s="148" t="s">
        <v>542</v>
      </c>
      <c r="B129" s="148" t="s">
        <v>543</v>
      </c>
      <c r="C129" s="149" t="s">
        <v>133</v>
      </c>
      <c r="D129" s="150">
        <v>275.60000000000002</v>
      </c>
      <c r="E129" s="151">
        <v>10.93</v>
      </c>
      <c r="F129" s="152">
        <f t="shared" si="40"/>
        <v>13.77</v>
      </c>
      <c r="G129" s="152">
        <f t="shared" si="41"/>
        <v>3795.01</v>
      </c>
      <c r="I129" s="79" t="s">
        <v>864</v>
      </c>
      <c r="J129" s="111"/>
      <c r="K129" s="112"/>
      <c r="L129" s="97"/>
      <c r="M129" s="93"/>
      <c r="N129" s="95"/>
      <c r="O129" s="96"/>
      <c r="Q129" s="98"/>
      <c r="S129" s="99"/>
    </row>
    <row r="130" spans="1:19" ht="15" x14ac:dyDescent="0.25">
      <c r="A130" s="148" t="s">
        <v>544</v>
      </c>
      <c r="B130" s="148" t="s">
        <v>545</v>
      </c>
      <c r="C130" s="149" t="s">
        <v>125</v>
      </c>
      <c r="D130" s="150">
        <v>68.760000000000005</v>
      </c>
      <c r="E130" s="151">
        <v>9</v>
      </c>
      <c r="F130" s="152">
        <f t="shared" si="40"/>
        <v>11.34</v>
      </c>
      <c r="G130" s="152">
        <f t="shared" si="41"/>
        <v>779.74</v>
      </c>
      <c r="I130" s="79" t="s">
        <v>865</v>
      </c>
      <c r="J130" s="111"/>
      <c r="K130" s="112"/>
      <c r="L130" s="97"/>
      <c r="M130" s="93"/>
      <c r="N130" s="95"/>
      <c r="O130" s="96"/>
      <c r="Q130" s="98"/>
      <c r="S130" s="99"/>
    </row>
    <row r="131" spans="1:19" ht="25.5" x14ac:dyDescent="0.25">
      <c r="A131" s="148" t="s">
        <v>546</v>
      </c>
      <c r="B131" s="148" t="s">
        <v>282</v>
      </c>
      <c r="C131" s="149" t="s">
        <v>125</v>
      </c>
      <c r="D131" s="150">
        <v>68.760000000000005</v>
      </c>
      <c r="E131" s="151">
        <v>10.87</v>
      </c>
      <c r="F131" s="152">
        <f t="shared" si="40"/>
        <v>13.7</v>
      </c>
      <c r="G131" s="152">
        <f t="shared" si="41"/>
        <v>942.01</v>
      </c>
      <c r="I131" s="79" t="s">
        <v>866</v>
      </c>
      <c r="J131" s="111"/>
      <c r="K131" s="112"/>
      <c r="L131" s="97"/>
      <c r="M131" s="93"/>
      <c r="N131" s="95"/>
      <c r="O131" s="96"/>
      <c r="Q131" s="98"/>
      <c r="S131" s="99"/>
    </row>
    <row r="132" spans="1:19" ht="15" x14ac:dyDescent="0.25">
      <c r="A132" s="148" t="s">
        <v>547</v>
      </c>
      <c r="B132" s="148" t="s">
        <v>548</v>
      </c>
      <c r="C132" s="149" t="s">
        <v>125</v>
      </c>
      <c r="D132" s="150">
        <v>243.15</v>
      </c>
      <c r="E132" s="151">
        <v>2.2400000000000002</v>
      </c>
      <c r="F132" s="152">
        <f t="shared" si="40"/>
        <v>2.82</v>
      </c>
      <c r="G132" s="152">
        <f t="shared" si="41"/>
        <v>685.68</v>
      </c>
      <c r="I132" s="79" t="s">
        <v>867</v>
      </c>
      <c r="J132" s="111"/>
      <c r="K132" s="112"/>
      <c r="L132" s="97"/>
      <c r="M132" s="93"/>
      <c r="N132" s="95"/>
      <c r="O132" s="96"/>
      <c r="Q132" s="98"/>
      <c r="S132" s="99"/>
    </row>
    <row r="133" spans="1:19" ht="15" x14ac:dyDescent="0.25">
      <c r="A133" s="148" t="s">
        <v>549</v>
      </c>
      <c r="B133" s="148" t="s">
        <v>550</v>
      </c>
      <c r="C133" s="149" t="s">
        <v>125</v>
      </c>
      <c r="D133" s="150">
        <v>243.15</v>
      </c>
      <c r="E133" s="151">
        <v>15.07</v>
      </c>
      <c r="F133" s="152">
        <f t="shared" si="40"/>
        <v>18.989999999999998</v>
      </c>
      <c r="G133" s="152">
        <f t="shared" si="41"/>
        <v>4617.42</v>
      </c>
      <c r="I133" s="79" t="s">
        <v>868</v>
      </c>
      <c r="J133" s="111"/>
      <c r="K133" s="112"/>
      <c r="L133" s="97"/>
      <c r="M133" s="93"/>
      <c r="N133" s="95"/>
      <c r="O133" s="96"/>
      <c r="Q133" s="98"/>
      <c r="S133" s="99"/>
    </row>
    <row r="134" spans="1:19" ht="15" x14ac:dyDescent="0.25">
      <c r="A134" s="154" t="s">
        <v>551</v>
      </c>
      <c r="B134" s="154" t="s">
        <v>552</v>
      </c>
      <c r="C134" s="5"/>
      <c r="D134" s="155"/>
      <c r="E134" s="156"/>
      <c r="F134" s="157"/>
      <c r="G134" s="157">
        <f>SUM(G135,G147)</f>
        <v>10601.61</v>
      </c>
      <c r="I134" s="79" t="s">
        <v>869</v>
      </c>
      <c r="J134" s="111"/>
      <c r="K134" s="112"/>
      <c r="L134" s="97"/>
      <c r="M134" s="93"/>
      <c r="N134" s="95"/>
      <c r="O134" s="96"/>
      <c r="Q134" s="98"/>
      <c r="S134" s="99"/>
    </row>
    <row r="135" spans="1:19" ht="15" x14ac:dyDescent="0.25">
      <c r="A135" s="158" t="s">
        <v>553</v>
      </c>
      <c r="B135" s="158" t="s">
        <v>554</v>
      </c>
      <c r="C135" s="159"/>
      <c r="D135" s="160"/>
      <c r="E135" s="161"/>
      <c r="F135" s="162"/>
      <c r="G135" s="162">
        <f>SUM(G136:G146)</f>
        <v>2620.8900000000003</v>
      </c>
      <c r="I135" s="79" t="s">
        <v>870</v>
      </c>
      <c r="J135" s="111"/>
      <c r="K135" s="112"/>
      <c r="L135" s="97"/>
      <c r="M135" s="93"/>
      <c r="N135" s="95"/>
      <c r="O135" s="96"/>
      <c r="Q135" s="98"/>
      <c r="S135" s="99"/>
    </row>
    <row r="136" spans="1:19" ht="15" x14ac:dyDescent="0.25">
      <c r="A136" s="148" t="s">
        <v>555</v>
      </c>
      <c r="B136" s="148" t="s">
        <v>556</v>
      </c>
      <c r="C136" s="149" t="s">
        <v>133</v>
      </c>
      <c r="D136" s="150">
        <v>38.9</v>
      </c>
      <c r="E136" s="151">
        <v>5.63</v>
      </c>
      <c r="F136" s="152">
        <f t="shared" ref="F136:F146" si="42">ROUND(E136*$H$2,2)</f>
        <v>7.09</v>
      </c>
      <c r="G136" s="152">
        <f t="shared" ref="G136:G146" si="43">ROUND(F136*D136,2)</f>
        <v>275.8</v>
      </c>
      <c r="I136" s="79" t="s">
        <v>871</v>
      </c>
      <c r="J136" s="111"/>
      <c r="K136" s="112"/>
      <c r="L136" s="97"/>
      <c r="M136" s="93"/>
      <c r="N136" s="95"/>
      <c r="O136" s="96"/>
      <c r="Q136" s="98"/>
      <c r="S136" s="99"/>
    </row>
    <row r="137" spans="1:19" ht="15" x14ac:dyDescent="0.25">
      <c r="A137" s="148" t="s">
        <v>557</v>
      </c>
      <c r="B137" s="148" t="s">
        <v>558</v>
      </c>
      <c r="C137" s="149" t="s">
        <v>133</v>
      </c>
      <c r="D137" s="150">
        <v>35.76</v>
      </c>
      <c r="E137" s="151">
        <v>19.79</v>
      </c>
      <c r="F137" s="152">
        <f t="shared" si="42"/>
        <v>24.94</v>
      </c>
      <c r="G137" s="152">
        <f t="shared" si="43"/>
        <v>891.85</v>
      </c>
      <c r="I137" s="79" t="s">
        <v>872</v>
      </c>
      <c r="J137" s="111"/>
      <c r="K137" s="112"/>
      <c r="L137" s="97"/>
      <c r="M137" s="93"/>
      <c r="N137" s="95"/>
      <c r="O137" s="96"/>
      <c r="Q137" s="98"/>
      <c r="S137" s="99"/>
    </row>
    <row r="138" spans="1:19" ht="15" x14ac:dyDescent="0.25">
      <c r="A138" s="148" t="s">
        <v>559</v>
      </c>
      <c r="B138" s="148" t="s">
        <v>560</v>
      </c>
      <c r="C138" s="149" t="s">
        <v>128</v>
      </c>
      <c r="D138" s="150">
        <v>4</v>
      </c>
      <c r="E138" s="151">
        <v>22.51</v>
      </c>
      <c r="F138" s="152">
        <f t="shared" si="42"/>
        <v>28.36</v>
      </c>
      <c r="G138" s="152">
        <f t="shared" si="43"/>
        <v>113.44</v>
      </c>
      <c r="I138" s="79" t="s">
        <v>873</v>
      </c>
      <c r="J138" s="111"/>
      <c r="K138" s="112"/>
      <c r="L138" s="97"/>
      <c r="M138" s="93"/>
      <c r="N138" s="95"/>
      <c r="O138" s="96"/>
      <c r="Q138" s="98"/>
      <c r="S138" s="99"/>
    </row>
    <row r="139" spans="1:19" ht="15" x14ac:dyDescent="0.25">
      <c r="A139" s="148" t="s">
        <v>561</v>
      </c>
      <c r="B139" s="148" t="s">
        <v>562</v>
      </c>
      <c r="C139" s="149" t="s">
        <v>128</v>
      </c>
      <c r="D139" s="150">
        <v>22</v>
      </c>
      <c r="E139" s="151">
        <v>7.23</v>
      </c>
      <c r="F139" s="152">
        <f t="shared" si="42"/>
        <v>9.11</v>
      </c>
      <c r="G139" s="152">
        <f t="shared" si="43"/>
        <v>200.42</v>
      </c>
      <c r="I139" s="79" t="s">
        <v>874</v>
      </c>
      <c r="J139" s="111"/>
      <c r="K139" s="112"/>
      <c r="L139" s="97"/>
      <c r="M139" s="93"/>
      <c r="N139" s="95"/>
      <c r="O139" s="96"/>
      <c r="Q139" s="98"/>
      <c r="S139" s="99"/>
    </row>
    <row r="140" spans="1:19" ht="15" x14ac:dyDescent="0.25">
      <c r="A140" s="148" t="s">
        <v>563</v>
      </c>
      <c r="B140" s="148" t="s">
        <v>564</v>
      </c>
      <c r="C140" s="149" t="s">
        <v>128</v>
      </c>
      <c r="D140" s="150">
        <v>8</v>
      </c>
      <c r="E140" s="151">
        <v>26.02</v>
      </c>
      <c r="F140" s="152">
        <f t="shared" si="42"/>
        <v>32.79</v>
      </c>
      <c r="G140" s="152">
        <f t="shared" si="43"/>
        <v>262.32</v>
      </c>
      <c r="I140" s="79" t="s">
        <v>875</v>
      </c>
      <c r="J140" s="111"/>
      <c r="K140" s="112"/>
      <c r="L140" s="97"/>
      <c r="M140" s="93"/>
      <c r="N140" s="95"/>
      <c r="O140" s="96"/>
      <c r="Q140" s="98"/>
      <c r="S140" s="99"/>
    </row>
    <row r="141" spans="1:19" ht="25.5" x14ac:dyDescent="0.25">
      <c r="A141" s="148" t="s">
        <v>565</v>
      </c>
      <c r="B141" s="148" t="s">
        <v>566</v>
      </c>
      <c r="C141" s="149" t="s">
        <v>128</v>
      </c>
      <c r="D141" s="150">
        <v>18</v>
      </c>
      <c r="E141" s="151">
        <v>14.65</v>
      </c>
      <c r="F141" s="152">
        <f t="shared" si="42"/>
        <v>18.46</v>
      </c>
      <c r="G141" s="152">
        <f t="shared" si="43"/>
        <v>332.28</v>
      </c>
      <c r="I141" s="79" t="s">
        <v>876</v>
      </c>
      <c r="J141" s="111"/>
      <c r="K141" s="112"/>
      <c r="L141" s="97"/>
      <c r="M141" s="93"/>
      <c r="N141" s="95"/>
      <c r="O141" s="96"/>
      <c r="Q141" s="98"/>
      <c r="S141" s="99"/>
    </row>
    <row r="142" spans="1:19" ht="15" x14ac:dyDescent="0.25">
      <c r="A142" s="148" t="s">
        <v>567</v>
      </c>
      <c r="B142" s="148" t="s">
        <v>568</v>
      </c>
      <c r="C142" s="149" t="s">
        <v>128</v>
      </c>
      <c r="D142" s="150">
        <v>10</v>
      </c>
      <c r="E142" s="151">
        <v>5.99</v>
      </c>
      <c r="F142" s="152">
        <f t="shared" si="42"/>
        <v>7.55</v>
      </c>
      <c r="G142" s="152">
        <f t="shared" si="43"/>
        <v>75.5</v>
      </c>
      <c r="I142" s="79" t="s">
        <v>877</v>
      </c>
      <c r="J142" s="111"/>
      <c r="K142" s="112"/>
      <c r="L142" s="97"/>
      <c r="M142" s="93"/>
      <c r="N142" s="95"/>
      <c r="O142" s="96"/>
      <c r="Q142" s="98"/>
      <c r="S142" s="99"/>
    </row>
    <row r="143" spans="1:19" ht="15" x14ac:dyDescent="0.25">
      <c r="A143" s="148" t="s">
        <v>569</v>
      </c>
      <c r="B143" s="148" t="s">
        <v>570</v>
      </c>
      <c r="C143" s="149" t="s">
        <v>128</v>
      </c>
      <c r="D143" s="150">
        <v>8</v>
      </c>
      <c r="E143" s="151">
        <v>22.35</v>
      </c>
      <c r="F143" s="152">
        <f t="shared" si="42"/>
        <v>28.16</v>
      </c>
      <c r="G143" s="152">
        <f t="shared" si="43"/>
        <v>225.28</v>
      </c>
      <c r="I143" s="79" t="s">
        <v>878</v>
      </c>
      <c r="J143" s="111"/>
      <c r="K143" s="112"/>
      <c r="L143" s="97"/>
      <c r="M143" s="93"/>
      <c r="N143" s="95"/>
      <c r="O143" s="96"/>
      <c r="Q143" s="98"/>
      <c r="S143" s="99"/>
    </row>
    <row r="144" spans="1:19" ht="15" x14ac:dyDescent="0.25">
      <c r="A144" s="148" t="s">
        <v>571</v>
      </c>
      <c r="B144" s="148" t="s">
        <v>572</v>
      </c>
      <c r="C144" s="149" t="s">
        <v>128</v>
      </c>
      <c r="D144" s="150">
        <v>6</v>
      </c>
      <c r="E144" s="151">
        <v>20.82</v>
      </c>
      <c r="F144" s="152">
        <f t="shared" si="42"/>
        <v>26.24</v>
      </c>
      <c r="G144" s="152">
        <f t="shared" si="43"/>
        <v>157.44</v>
      </c>
      <c r="I144" s="79" t="s">
        <v>879</v>
      </c>
      <c r="J144" s="111"/>
      <c r="K144" s="112"/>
      <c r="L144" s="97"/>
      <c r="M144" s="93"/>
      <c r="N144" s="95"/>
      <c r="O144" s="96"/>
      <c r="Q144" s="98"/>
      <c r="S144" s="99"/>
    </row>
    <row r="145" spans="1:19" ht="38.25" x14ac:dyDescent="0.25">
      <c r="A145" s="148" t="s">
        <v>573</v>
      </c>
      <c r="B145" s="148" t="s">
        <v>574</v>
      </c>
      <c r="C145" s="149" t="s">
        <v>128</v>
      </c>
      <c r="D145" s="150">
        <v>8</v>
      </c>
      <c r="E145" s="151">
        <v>4.5599999999999996</v>
      </c>
      <c r="F145" s="152">
        <f t="shared" si="42"/>
        <v>5.75</v>
      </c>
      <c r="G145" s="152">
        <f t="shared" si="43"/>
        <v>46</v>
      </c>
      <c r="I145" s="79" t="s">
        <v>880</v>
      </c>
      <c r="J145" s="111"/>
      <c r="K145" s="112"/>
      <c r="L145" s="97"/>
      <c r="M145" s="93"/>
      <c r="N145" s="95"/>
      <c r="O145" s="96"/>
      <c r="Q145" s="98"/>
      <c r="S145" s="99"/>
    </row>
    <row r="146" spans="1:19" ht="38.25" x14ac:dyDescent="0.25">
      <c r="A146" s="148" t="s">
        <v>575</v>
      </c>
      <c r="B146" s="148" t="s">
        <v>576</v>
      </c>
      <c r="C146" s="149" t="s">
        <v>128</v>
      </c>
      <c r="D146" s="150">
        <v>4</v>
      </c>
      <c r="E146" s="151">
        <v>8.0500000000000007</v>
      </c>
      <c r="F146" s="152">
        <f t="shared" si="42"/>
        <v>10.14</v>
      </c>
      <c r="G146" s="152">
        <f t="shared" si="43"/>
        <v>40.56</v>
      </c>
      <c r="I146" s="79" t="s">
        <v>881</v>
      </c>
      <c r="J146" s="111"/>
      <c r="K146" s="112"/>
      <c r="L146" s="97"/>
      <c r="M146" s="93"/>
      <c r="N146" s="95"/>
      <c r="O146" s="96"/>
      <c r="Q146" s="98"/>
      <c r="S146" s="99"/>
    </row>
    <row r="147" spans="1:19" ht="15" x14ac:dyDescent="0.25">
      <c r="A147" s="158" t="s">
        <v>577</v>
      </c>
      <c r="B147" s="158" t="s">
        <v>578</v>
      </c>
      <c r="C147" s="159"/>
      <c r="D147" s="160"/>
      <c r="E147" s="161"/>
      <c r="F147" s="162"/>
      <c r="G147" s="162">
        <f>SUM(G148:G156)</f>
        <v>7980.7199999999993</v>
      </c>
      <c r="I147" s="79" t="s">
        <v>882</v>
      </c>
      <c r="J147" s="111"/>
      <c r="K147" s="112"/>
      <c r="L147" s="97"/>
      <c r="M147" s="93"/>
      <c r="N147" s="95"/>
      <c r="O147" s="96"/>
      <c r="Q147" s="98"/>
      <c r="S147" s="99"/>
    </row>
    <row r="148" spans="1:19" ht="15" x14ac:dyDescent="0.25">
      <c r="A148" s="148" t="s">
        <v>579</v>
      </c>
      <c r="B148" s="148" t="s">
        <v>580</v>
      </c>
      <c r="C148" s="149" t="s">
        <v>128</v>
      </c>
      <c r="D148" s="150">
        <v>6</v>
      </c>
      <c r="E148" s="151">
        <v>60.48</v>
      </c>
      <c r="F148" s="152">
        <f t="shared" ref="F148:F156" si="44">ROUND(E148*$H$2,2)</f>
        <v>76.209999999999994</v>
      </c>
      <c r="G148" s="152">
        <f t="shared" ref="G148:G156" si="45">ROUND(F148*D148,2)</f>
        <v>457.26</v>
      </c>
      <c r="I148" s="79" t="s">
        <v>883</v>
      </c>
      <c r="J148" s="111"/>
      <c r="K148" s="112"/>
      <c r="L148" s="97"/>
      <c r="M148" s="93"/>
      <c r="N148" s="95"/>
      <c r="O148" s="96"/>
      <c r="Q148" s="98"/>
      <c r="S148" s="99"/>
    </row>
    <row r="149" spans="1:19" ht="15" x14ac:dyDescent="0.25">
      <c r="A149" s="148" t="s">
        <v>581</v>
      </c>
      <c r="B149" s="148" t="s">
        <v>582</v>
      </c>
      <c r="C149" s="149" t="s">
        <v>128</v>
      </c>
      <c r="D149" s="150">
        <v>4</v>
      </c>
      <c r="E149" s="151">
        <v>144.13999999999999</v>
      </c>
      <c r="F149" s="152">
        <f t="shared" si="44"/>
        <v>181.63</v>
      </c>
      <c r="G149" s="152">
        <f t="shared" si="45"/>
        <v>726.52</v>
      </c>
      <c r="I149" s="79" t="s">
        <v>884</v>
      </c>
      <c r="J149" s="111"/>
      <c r="K149" s="112"/>
      <c r="L149" s="97"/>
      <c r="M149" s="93"/>
      <c r="N149" s="95"/>
      <c r="O149" s="96"/>
      <c r="Q149" s="98"/>
      <c r="S149" s="99"/>
    </row>
    <row r="150" spans="1:19" ht="15" x14ac:dyDescent="0.25">
      <c r="A150" s="148" t="s">
        <v>583</v>
      </c>
      <c r="B150" s="148" t="s">
        <v>584</v>
      </c>
      <c r="C150" s="149" t="s">
        <v>128</v>
      </c>
      <c r="D150" s="150">
        <v>8</v>
      </c>
      <c r="E150" s="151">
        <v>88.26</v>
      </c>
      <c r="F150" s="152">
        <f t="shared" si="44"/>
        <v>111.22</v>
      </c>
      <c r="G150" s="152">
        <f t="shared" si="45"/>
        <v>889.76</v>
      </c>
      <c r="I150" s="79" t="s">
        <v>885</v>
      </c>
      <c r="J150" s="111"/>
      <c r="K150" s="112"/>
      <c r="L150" s="97"/>
      <c r="M150" s="93"/>
      <c r="N150" s="95"/>
      <c r="O150" s="96"/>
      <c r="Q150" s="98"/>
      <c r="S150" s="99"/>
    </row>
    <row r="151" spans="1:19" ht="38.25" x14ac:dyDescent="0.25">
      <c r="A151" s="148" t="s">
        <v>585</v>
      </c>
      <c r="B151" s="148" t="s">
        <v>586</v>
      </c>
      <c r="C151" s="149" t="s">
        <v>128</v>
      </c>
      <c r="D151" s="150">
        <v>8</v>
      </c>
      <c r="E151" s="151">
        <v>3.49</v>
      </c>
      <c r="F151" s="152">
        <f t="shared" si="44"/>
        <v>4.4000000000000004</v>
      </c>
      <c r="G151" s="152">
        <f t="shared" si="45"/>
        <v>35.200000000000003</v>
      </c>
      <c r="I151" s="79" t="s">
        <v>886</v>
      </c>
      <c r="J151" s="111"/>
      <c r="K151" s="112"/>
      <c r="L151" s="97"/>
      <c r="M151" s="93"/>
      <c r="N151" s="95"/>
      <c r="O151" s="96"/>
      <c r="Q151" s="98"/>
      <c r="S151" s="99"/>
    </row>
    <row r="152" spans="1:19" ht="25.5" x14ac:dyDescent="0.25">
      <c r="A152" s="148" t="s">
        <v>587</v>
      </c>
      <c r="B152" s="148" t="s">
        <v>588</v>
      </c>
      <c r="C152" s="149" t="s">
        <v>128</v>
      </c>
      <c r="D152" s="150">
        <v>12</v>
      </c>
      <c r="E152" s="151">
        <v>5.46</v>
      </c>
      <c r="F152" s="152">
        <f t="shared" si="44"/>
        <v>6.88</v>
      </c>
      <c r="G152" s="152">
        <f t="shared" si="45"/>
        <v>82.56</v>
      </c>
      <c r="I152" s="79" t="s">
        <v>887</v>
      </c>
      <c r="J152" s="111"/>
      <c r="K152" s="112"/>
      <c r="L152" s="97"/>
      <c r="M152" s="93"/>
      <c r="N152" s="95"/>
      <c r="O152" s="96"/>
      <c r="Q152" s="98"/>
      <c r="S152" s="99"/>
    </row>
    <row r="153" spans="1:19" ht="25.5" x14ac:dyDescent="0.25">
      <c r="A153" s="148" t="s">
        <v>589</v>
      </c>
      <c r="B153" s="148" t="s">
        <v>590</v>
      </c>
      <c r="C153" s="149" t="s">
        <v>128</v>
      </c>
      <c r="D153" s="150">
        <v>8</v>
      </c>
      <c r="E153" s="151">
        <v>21.89</v>
      </c>
      <c r="F153" s="152">
        <f t="shared" si="44"/>
        <v>27.58</v>
      </c>
      <c r="G153" s="152">
        <f t="shared" si="45"/>
        <v>220.64</v>
      </c>
      <c r="I153" s="79" t="s">
        <v>888</v>
      </c>
      <c r="J153" s="111"/>
      <c r="K153" s="112"/>
      <c r="L153" s="97"/>
      <c r="M153" s="93"/>
      <c r="N153" s="95"/>
      <c r="O153" s="96"/>
      <c r="Q153" s="98"/>
      <c r="S153" s="99"/>
    </row>
    <row r="154" spans="1:19" ht="25.5" x14ac:dyDescent="0.25">
      <c r="A154" s="148" t="s">
        <v>591</v>
      </c>
      <c r="B154" s="148" t="s">
        <v>592</v>
      </c>
      <c r="C154" s="149" t="s">
        <v>128</v>
      </c>
      <c r="D154" s="150">
        <v>4</v>
      </c>
      <c r="E154" s="151">
        <v>91.38</v>
      </c>
      <c r="F154" s="152">
        <f t="shared" si="44"/>
        <v>115.15</v>
      </c>
      <c r="G154" s="152">
        <f t="shared" si="45"/>
        <v>460.6</v>
      </c>
      <c r="I154" s="79" t="s">
        <v>889</v>
      </c>
      <c r="J154" s="111"/>
      <c r="K154" s="112"/>
      <c r="L154" s="97"/>
      <c r="M154" s="93"/>
      <c r="N154" s="95"/>
      <c r="O154" s="96"/>
      <c r="Q154" s="98"/>
      <c r="S154" s="99"/>
    </row>
    <row r="155" spans="1:19" ht="15" x14ac:dyDescent="0.25">
      <c r="A155" s="148" t="s">
        <v>593</v>
      </c>
      <c r="B155" s="148" t="s">
        <v>594</v>
      </c>
      <c r="C155" s="149" t="s">
        <v>128</v>
      </c>
      <c r="D155" s="150">
        <v>10</v>
      </c>
      <c r="E155" s="151">
        <v>8.5399999999999991</v>
      </c>
      <c r="F155" s="152">
        <f t="shared" si="44"/>
        <v>10.76</v>
      </c>
      <c r="G155" s="152">
        <f t="shared" si="45"/>
        <v>107.6</v>
      </c>
      <c r="I155" s="79" t="s">
        <v>890</v>
      </c>
      <c r="J155" s="111"/>
      <c r="K155" s="112"/>
      <c r="L155" s="97"/>
      <c r="M155" s="93"/>
      <c r="N155" s="95"/>
      <c r="O155" s="96"/>
      <c r="Q155" s="98"/>
      <c r="S155" s="99"/>
    </row>
    <row r="156" spans="1:19" ht="15" x14ac:dyDescent="0.25">
      <c r="A156" s="148" t="s">
        <v>595</v>
      </c>
      <c r="B156" s="148" t="s">
        <v>596</v>
      </c>
      <c r="C156" s="149" t="s">
        <v>128</v>
      </c>
      <c r="D156" s="150">
        <v>1</v>
      </c>
      <c r="E156" s="151">
        <v>3968.4</v>
      </c>
      <c r="F156" s="152">
        <f t="shared" si="44"/>
        <v>5000.58</v>
      </c>
      <c r="G156" s="152">
        <f t="shared" si="45"/>
        <v>5000.58</v>
      </c>
      <c r="I156" s="79" t="s">
        <v>891</v>
      </c>
      <c r="J156" s="111"/>
      <c r="K156" s="112"/>
      <c r="L156" s="97"/>
      <c r="M156" s="93"/>
      <c r="N156" s="95"/>
      <c r="O156" s="96"/>
      <c r="Q156" s="98"/>
      <c r="S156" s="99"/>
    </row>
    <row r="157" spans="1:19" ht="15" x14ac:dyDescent="0.25">
      <c r="A157" s="154" t="s">
        <v>597</v>
      </c>
      <c r="B157" s="154" t="s">
        <v>598</v>
      </c>
      <c r="C157" s="5"/>
      <c r="D157" s="155"/>
      <c r="E157" s="156"/>
      <c r="F157" s="157"/>
      <c r="G157" s="157">
        <f>SUM(G158:G168)</f>
        <v>7026.52</v>
      </c>
      <c r="I157" s="79" t="s">
        <v>892</v>
      </c>
      <c r="J157" s="111"/>
      <c r="K157" s="112"/>
      <c r="L157" s="97"/>
      <c r="M157" s="93"/>
      <c r="N157" s="95"/>
      <c r="O157" s="96"/>
      <c r="Q157" s="98"/>
      <c r="S157" s="99"/>
    </row>
    <row r="158" spans="1:19" ht="15" x14ac:dyDescent="0.25">
      <c r="A158" s="148" t="s">
        <v>599</v>
      </c>
      <c r="B158" s="148" t="s">
        <v>600</v>
      </c>
      <c r="C158" s="149" t="s">
        <v>133</v>
      </c>
      <c r="D158" s="150">
        <v>24.68</v>
      </c>
      <c r="E158" s="151">
        <v>16.739999999999998</v>
      </c>
      <c r="F158" s="152">
        <f t="shared" ref="F158:F168" si="46">ROUND(E158*$H$2,2)</f>
        <v>21.09</v>
      </c>
      <c r="G158" s="152">
        <f t="shared" ref="G158:G168" si="47">ROUND(F158*D158,2)</f>
        <v>520.5</v>
      </c>
      <c r="I158" s="79" t="s">
        <v>893</v>
      </c>
      <c r="J158" s="111"/>
      <c r="K158" s="112"/>
      <c r="L158" s="97"/>
      <c r="M158" s="93"/>
      <c r="N158" s="95"/>
      <c r="O158" s="96"/>
      <c r="Q158" s="98"/>
      <c r="S158" s="99"/>
    </row>
    <row r="159" spans="1:19" ht="15" x14ac:dyDescent="0.25">
      <c r="A159" s="148" t="s">
        <v>601</v>
      </c>
      <c r="B159" s="148" t="s">
        <v>602</v>
      </c>
      <c r="C159" s="149" t="s">
        <v>133</v>
      </c>
      <c r="D159" s="150">
        <v>9.5</v>
      </c>
      <c r="E159" s="151">
        <v>26.02</v>
      </c>
      <c r="F159" s="152">
        <f t="shared" si="46"/>
        <v>32.79</v>
      </c>
      <c r="G159" s="152">
        <f t="shared" si="47"/>
        <v>311.51</v>
      </c>
      <c r="I159" s="79" t="s">
        <v>894</v>
      </c>
      <c r="J159" s="111"/>
      <c r="K159" s="112"/>
      <c r="L159" s="97"/>
      <c r="M159" s="93"/>
      <c r="N159" s="95"/>
      <c r="O159" s="96"/>
      <c r="Q159" s="98"/>
      <c r="S159" s="99"/>
    </row>
    <row r="160" spans="1:19" ht="38.25" x14ac:dyDescent="0.25">
      <c r="A160" s="148" t="s">
        <v>603</v>
      </c>
      <c r="B160" s="148" t="s">
        <v>304</v>
      </c>
      <c r="C160" s="149" t="s">
        <v>133</v>
      </c>
      <c r="D160" s="150">
        <v>28.58</v>
      </c>
      <c r="E160" s="151">
        <v>49.71</v>
      </c>
      <c r="F160" s="152">
        <f t="shared" si="46"/>
        <v>62.64</v>
      </c>
      <c r="G160" s="152">
        <f t="shared" si="47"/>
        <v>1790.25</v>
      </c>
      <c r="I160" s="79" t="s">
        <v>895</v>
      </c>
      <c r="J160" s="111"/>
      <c r="K160" s="112"/>
      <c r="L160" s="97"/>
      <c r="M160" s="93"/>
      <c r="N160" s="95"/>
      <c r="O160" s="96"/>
      <c r="Q160" s="98"/>
      <c r="S160" s="99"/>
    </row>
    <row r="161" spans="1:19" ht="15" x14ac:dyDescent="0.25">
      <c r="A161" s="148" t="s">
        <v>604</v>
      </c>
      <c r="B161" s="148" t="s">
        <v>605</v>
      </c>
      <c r="C161" s="149" t="s">
        <v>128</v>
      </c>
      <c r="D161" s="150">
        <v>6</v>
      </c>
      <c r="E161" s="151">
        <v>9.66</v>
      </c>
      <c r="F161" s="152">
        <f t="shared" si="46"/>
        <v>12.17</v>
      </c>
      <c r="G161" s="152">
        <f t="shared" si="47"/>
        <v>73.02</v>
      </c>
      <c r="I161" s="79" t="s">
        <v>896</v>
      </c>
      <c r="J161" s="111"/>
      <c r="K161" s="112"/>
      <c r="L161" s="97"/>
      <c r="M161" s="93"/>
      <c r="N161" s="95"/>
      <c r="O161" s="96"/>
      <c r="Q161" s="98"/>
      <c r="S161" s="99"/>
    </row>
    <row r="162" spans="1:19" ht="15" x14ac:dyDescent="0.25">
      <c r="A162" s="148" t="s">
        <v>606</v>
      </c>
      <c r="B162" s="148" t="s">
        <v>607</v>
      </c>
      <c r="C162" s="149" t="s">
        <v>128</v>
      </c>
      <c r="D162" s="150">
        <v>18</v>
      </c>
      <c r="E162" s="151">
        <v>32.39</v>
      </c>
      <c r="F162" s="152">
        <f t="shared" si="46"/>
        <v>40.81</v>
      </c>
      <c r="G162" s="152">
        <f t="shared" si="47"/>
        <v>734.58</v>
      </c>
      <c r="I162" s="79" t="s">
        <v>897</v>
      </c>
      <c r="J162" s="111"/>
      <c r="K162" s="112"/>
      <c r="L162" s="97"/>
      <c r="M162" s="93"/>
      <c r="N162" s="95"/>
      <c r="O162" s="96"/>
      <c r="Q162" s="98"/>
      <c r="S162" s="99"/>
    </row>
    <row r="163" spans="1:19" ht="15" x14ac:dyDescent="0.25">
      <c r="A163" s="148" t="s">
        <v>608</v>
      </c>
      <c r="B163" s="148" t="s">
        <v>609</v>
      </c>
      <c r="C163" s="149" t="s">
        <v>128</v>
      </c>
      <c r="D163" s="150">
        <v>5</v>
      </c>
      <c r="E163" s="151">
        <v>6.12</v>
      </c>
      <c r="F163" s="152">
        <f t="shared" si="46"/>
        <v>7.71</v>
      </c>
      <c r="G163" s="152">
        <f t="shared" si="47"/>
        <v>38.549999999999997</v>
      </c>
      <c r="I163" s="79" t="s">
        <v>898</v>
      </c>
      <c r="J163" s="111"/>
      <c r="K163" s="112"/>
      <c r="L163" s="97"/>
      <c r="M163" s="93"/>
      <c r="N163" s="95"/>
      <c r="O163" s="96"/>
      <c r="Q163" s="98"/>
      <c r="S163" s="99"/>
    </row>
    <row r="164" spans="1:19" ht="15" x14ac:dyDescent="0.25">
      <c r="A164" s="148" t="s">
        <v>610</v>
      </c>
      <c r="B164" s="148" t="s">
        <v>611</v>
      </c>
      <c r="C164" s="149" t="s">
        <v>128</v>
      </c>
      <c r="D164" s="150">
        <v>10</v>
      </c>
      <c r="E164" s="151">
        <v>9.1999999999999993</v>
      </c>
      <c r="F164" s="152">
        <f t="shared" si="46"/>
        <v>11.59</v>
      </c>
      <c r="G164" s="152">
        <f t="shared" si="47"/>
        <v>115.9</v>
      </c>
      <c r="I164" s="79" t="s">
        <v>899</v>
      </c>
      <c r="J164" s="111"/>
      <c r="K164" s="112"/>
      <c r="L164" s="97"/>
      <c r="M164" s="93"/>
      <c r="N164" s="95"/>
      <c r="O164" s="96"/>
      <c r="Q164" s="98"/>
      <c r="S164" s="99"/>
    </row>
    <row r="165" spans="1:19" ht="15" x14ac:dyDescent="0.25">
      <c r="A165" s="148" t="s">
        <v>612</v>
      </c>
      <c r="B165" s="148" t="s">
        <v>613</v>
      </c>
      <c r="C165" s="149" t="s">
        <v>128</v>
      </c>
      <c r="D165" s="150">
        <v>6</v>
      </c>
      <c r="E165" s="151">
        <v>10.85</v>
      </c>
      <c r="F165" s="152">
        <f t="shared" si="46"/>
        <v>13.67</v>
      </c>
      <c r="G165" s="152">
        <f t="shared" si="47"/>
        <v>82.02</v>
      </c>
      <c r="I165" s="79" t="s">
        <v>900</v>
      </c>
      <c r="J165" s="111"/>
      <c r="K165" s="112"/>
      <c r="L165" s="97"/>
      <c r="M165" s="93"/>
      <c r="N165" s="95"/>
      <c r="O165" s="96"/>
      <c r="Q165" s="98"/>
      <c r="S165" s="99"/>
    </row>
    <row r="166" spans="1:19" ht="15" x14ac:dyDescent="0.25">
      <c r="A166" s="148" t="s">
        <v>614</v>
      </c>
      <c r="B166" s="148" t="s">
        <v>615</v>
      </c>
      <c r="C166" s="149" t="s">
        <v>128</v>
      </c>
      <c r="D166" s="150">
        <v>8</v>
      </c>
      <c r="E166" s="151">
        <v>13.72</v>
      </c>
      <c r="F166" s="152">
        <f t="shared" si="46"/>
        <v>17.29</v>
      </c>
      <c r="G166" s="152">
        <f t="shared" si="47"/>
        <v>138.32</v>
      </c>
      <c r="I166" s="79" t="s">
        <v>901</v>
      </c>
      <c r="J166" s="111"/>
      <c r="K166" s="112"/>
      <c r="L166" s="97"/>
      <c r="M166" s="93"/>
      <c r="N166" s="95"/>
      <c r="O166" s="96"/>
      <c r="Q166" s="98"/>
      <c r="S166" s="99"/>
    </row>
    <row r="167" spans="1:19" ht="15" x14ac:dyDescent="0.25">
      <c r="A167" s="148" t="s">
        <v>616</v>
      </c>
      <c r="B167" s="148" t="s">
        <v>617</v>
      </c>
      <c r="C167" s="149" t="s">
        <v>128</v>
      </c>
      <c r="D167" s="150">
        <v>6</v>
      </c>
      <c r="E167" s="151">
        <v>77.349999999999994</v>
      </c>
      <c r="F167" s="152">
        <f t="shared" si="46"/>
        <v>97.47</v>
      </c>
      <c r="G167" s="152">
        <f t="shared" si="47"/>
        <v>584.82000000000005</v>
      </c>
      <c r="I167" s="79" t="s">
        <v>902</v>
      </c>
      <c r="J167" s="111"/>
      <c r="K167" s="112"/>
      <c r="L167" s="97"/>
      <c r="M167" s="93"/>
      <c r="N167" s="95"/>
      <c r="O167" s="96"/>
      <c r="Q167" s="98"/>
      <c r="S167" s="99"/>
    </row>
    <row r="168" spans="1:19" ht="15" x14ac:dyDescent="0.25">
      <c r="A168" s="148" t="s">
        <v>618</v>
      </c>
      <c r="B168" s="148" t="s">
        <v>619</v>
      </c>
      <c r="C168" s="149" t="s">
        <v>128</v>
      </c>
      <c r="D168" s="150">
        <v>5</v>
      </c>
      <c r="E168" s="151">
        <v>418.55</v>
      </c>
      <c r="F168" s="152">
        <f t="shared" si="46"/>
        <v>527.41</v>
      </c>
      <c r="G168" s="152">
        <f t="shared" si="47"/>
        <v>2637.05</v>
      </c>
      <c r="I168" s="79" t="s">
        <v>903</v>
      </c>
      <c r="J168" s="111"/>
      <c r="K168" s="112"/>
      <c r="L168" s="97"/>
      <c r="M168" s="93"/>
      <c r="N168" s="95"/>
      <c r="O168" s="96"/>
      <c r="Q168" s="98"/>
      <c r="S168" s="99"/>
    </row>
    <row r="169" spans="1:19" ht="15" x14ac:dyDescent="0.25">
      <c r="A169" s="154" t="s">
        <v>620</v>
      </c>
      <c r="B169" s="154" t="s">
        <v>621</v>
      </c>
      <c r="C169" s="5"/>
      <c r="D169" s="155"/>
      <c r="E169" s="156"/>
      <c r="F169" s="157"/>
      <c r="G169" s="157">
        <f>SUM(G170,G173)</f>
        <v>8150.65</v>
      </c>
      <c r="I169" s="79" t="s">
        <v>904</v>
      </c>
      <c r="J169" s="111"/>
      <c r="K169" s="112"/>
      <c r="L169" s="97"/>
      <c r="M169" s="93"/>
      <c r="N169" s="95"/>
      <c r="O169" s="96"/>
      <c r="Q169" s="98"/>
      <c r="S169" s="99"/>
    </row>
    <row r="170" spans="1:19" ht="15" x14ac:dyDescent="0.25">
      <c r="A170" s="158" t="s">
        <v>622</v>
      </c>
      <c r="B170" s="158" t="s">
        <v>554</v>
      </c>
      <c r="C170" s="159"/>
      <c r="D170" s="160"/>
      <c r="E170" s="161"/>
      <c r="F170" s="162"/>
      <c r="G170" s="162">
        <f>SUM(G171:G172)</f>
        <v>3931.37</v>
      </c>
      <c r="I170" s="79" t="s">
        <v>905</v>
      </c>
      <c r="J170" s="111"/>
      <c r="K170" s="112"/>
      <c r="L170" s="97"/>
      <c r="M170" s="93"/>
      <c r="N170" s="95"/>
      <c r="O170" s="96"/>
      <c r="Q170" s="98"/>
      <c r="S170" s="99"/>
    </row>
    <row r="171" spans="1:19" ht="15" x14ac:dyDescent="0.25">
      <c r="A171" s="148" t="s">
        <v>623</v>
      </c>
      <c r="B171" s="148" t="s">
        <v>624</v>
      </c>
      <c r="C171" s="149" t="s">
        <v>133</v>
      </c>
      <c r="D171" s="150">
        <v>104.4</v>
      </c>
      <c r="E171" s="151">
        <v>25.57</v>
      </c>
      <c r="F171" s="152">
        <f t="shared" ref="F171:F172" si="48">ROUND(E171*$H$2,2)</f>
        <v>32.22</v>
      </c>
      <c r="G171" s="152">
        <f t="shared" ref="G171:G172" si="49">ROUND(F171*D171,2)</f>
        <v>3363.77</v>
      </c>
      <c r="I171" s="79" t="s">
        <v>906</v>
      </c>
      <c r="J171" s="111"/>
      <c r="K171" s="112"/>
      <c r="L171" s="97"/>
      <c r="M171" s="93"/>
      <c r="N171" s="95"/>
      <c r="O171" s="96"/>
      <c r="Q171" s="98"/>
      <c r="S171" s="99"/>
    </row>
    <row r="172" spans="1:19" ht="15" x14ac:dyDescent="0.25">
      <c r="A172" s="148" t="s">
        <v>625</v>
      </c>
      <c r="B172" s="148" t="s">
        <v>626</v>
      </c>
      <c r="C172" s="149" t="s">
        <v>128</v>
      </c>
      <c r="D172" s="150">
        <v>20</v>
      </c>
      <c r="E172" s="151">
        <v>22.52</v>
      </c>
      <c r="F172" s="152">
        <f t="shared" si="48"/>
        <v>28.38</v>
      </c>
      <c r="G172" s="152">
        <f t="shared" si="49"/>
        <v>567.6</v>
      </c>
      <c r="I172" s="79" t="s">
        <v>907</v>
      </c>
      <c r="J172" s="111"/>
      <c r="K172" s="112"/>
      <c r="L172" s="97"/>
      <c r="M172" s="93"/>
      <c r="N172" s="95"/>
      <c r="O172" s="96"/>
      <c r="Q172" s="98"/>
      <c r="S172" s="99"/>
    </row>
    <row r="173" spans="1:19" ht="15" x14ac:dyDescent="0.25">
      <c r="A173" s="158" t="s">
        <v>627</v>
      </c>
      <c r="B173" s="158" t="s">
        <v>628</v>
      </c>
      <c r="C173" s="159"/>
      <c r="D173" s="160"/>
      <c r="E173" s="161"/>
      <c r="F173" s="162"/>
      <c r="G173" s="162">
        <f>SUM(G174)</f>
        <v>4219.28</v>
      </c>
      <c r="I173" s="79" t="s">
        <v>908</v>
      </c>
      <c r="J173" s="111"/>
      <c r="K173" s="112"/>
      <c r="L173" s="97"/>
      <c r="M173" s="93"/>
      <c r="N173" s="95"/>
      <c r="O173" s="96"/>
      <c r="Q173" s="98"/>
      <c r="S173" s="99"/>
    </row>
    <row r="174" spans="1:19" ht="15" x14ac:dyDescent="0.25">
      <c r="A174" s="148" t="s">
        <v>629</v>
      </c>
      <c r="B174" s="148" t="s">
        <v>630</v>
      </c>
      <c r="C174" s="149" t="s">
        <v>128</v>
      </c>
      <c r="D174" s="150">
        <v>8</v>
      </c>
      <c r="E174" s="151">
        <v>418.55</v>
      </c>
      <c r="F174" s="152">
        <f t="shared" ref="F174" si="50">ROUND(E174*$H$2,2)</f>
        <v>527.41</v>
      </c>
      <c r="G174" s="152">
        <f t="shared" ref="G174" si="51">ROUND(F174*D174,2)</f>
        <v>4219.28</v>
      </c>
      <c r="I174" s="79" t="s">
        <v>909</v>
      </c>
      <c r="J174" s="111"/>
      <c r="K174" s="112"/>
      <c r="L174" s="97"/>
      <c r="M174" s="93"/>
      <c r="N174" s="95"/>
      <c r="O174" s="96"/>
      <c r="Q174" s="98"/>
      <c r="S174" s="99"/>
    </row>
    <row r="175" spans="1:19" ht="15" x14ac:dyDescent="0.25">
      <c r="A175" s="154" t="s">
        <v>631</v>
      </c>
      <c r="B175" s="154" t="s">
        <v>632</v>
      </c>
      <c r="C175" s="5"/>
      <c r="D175" s="155"/>
      <c r="E175" s="156"/>
      <c r="F175" s="157"/>
      <c r="G175" s="157">
        <f>SUM(G176:G190)</f>
        <v>15075.189999999999</v>
      </c>
      <c r="I175" s="79" t="s">
        <v>910</v>
      </c>
      <c r="J175" s="111"/>
      <c r="K175" s="112"/>
      <c r="L175" s="97"/>
      <c r="M175" s="93"/>
      <c r="N175" s="95"/>
      <c r="O175" s="96"/>
      <c r="Q175" s="98"/>
      <c r="S175" s="99"/>
    </row>
    <row r="176" spans="1:19" ht="15" x14ac:dyDescent="0.25">
      <c r="A176" s="148" t="s">
        <v>633</v>
      </c>
      <c r="B176" s="148" t="s">
        <v>634</v>
      </c>
      <c r="C176" s="149" t="s">
        <v>128</v>
      </c>
      <c r="D176" s="150">
        <v>6</v>
      </c>
      <c r="E176" s="151">
        <v>250.69</v>
      </c>
      <c r="F176" s="152">
        <f t="shared" ref="F176:F190" si="52">ROUND(E176*$H$2,2)</f>
        <v>315.89</v>
      </c>
      <c r="G176" s="152">
        <f t="shared" ref="G176:G190" si="53">ROUND(F176*D176,2)</f>
        <v>1895.34</v>
      </c>
      <c r="I176" s="79" t="s">
        <v>911</v>
      </c>
      <c r="J176" s="111"/>
      <c r="K176" s="112"/>
      <c r="L176" s="97"/>
      <c r="M176" s="93"/>
      <c r="N176" s="95"/>
      <c r="O176" s="96"/>
      <c r="Q176" s="98"/>
      <c r="S176" s="99"/>
    </row>
    <row r="177" spans="1:19" ht="15" x14ac:dyDescent="0.25">
      <c r="A177" s="148" t="s">
        <v>635</v>
      </c>
      <c r="B177" s="148" t="s">
        <v>636</v>
      </c>
      <c r="C177" s="149" t="s">
        <v>128</v>
      </c>
      <c r="D177" s="150">
        <v>6</v>
      </c>
      <c r="E177" s="151">
        <v>334.94</v>
      </c>
      <c r="F177" s="152">
        <f t="shared" si="52"/>
        <v>422.06</v>
      </c>
      <c r="G177" s="152">
        <f t="shared" si="53"/>
        <v>2532.36</v>
      </c>
      <c r="I177" s="79" t="s">
        <v>912</v>
      </c>
      <c r="J177" s="111"/>
      <c r="K177" s="112"/>
      <c r="L177" s="97"/>
      <c r="M177" s="93"/>
      <c r="N177" s="95"/>
      <c r="O177" s="96"/>
      <c r="Q177" s="98"/>
      <c r="S177" s="99"/>
    </row>
    <row r="178" spans="1:19" ht="15" x14ac:dyDescent="0.25">
      <c r="A178" s="148" t="s">
        <v>637</v>
      </c>
      <c r="B178" s="148" t="s">
        <v>638</v>
      </c>
      <c r="C178" s="149" t="s">
        <v>128</v>
      </c>
      <c r="D178" s="150">
        <v>6</v>
      </c>
      <c r="E178" s="151">
        <v>126.21</v>
      </c>
      <c r="F178" s="152">
        <f t="shared" si="52"/>
        <v>159.04</v>
      </c>
      <c r="G178" s="152">
        <f t="shared" si="53"/>
        <v>954.24</v>
      </c>
      <c r="I178" s="79" t="s">
        <v>913</v>
      </c>
      <c r="J178" s="111"/>
      <c r="K178" s="112"/>
      <c r="L178" s="97"/>
      <c r="M178" s="93"/>
      <c r="N178" s="95"/>
      <c r="O178" s="96"/>
      <c r="Q178" s="98"/>
      <c r="S178" s="99"/>
    </row>
    <row r="179" spans="1:19" ht="25.5" x14ac:dyDescent="0.25">
      <c r="A179" s="148" t="s">
        <v>639</v>
      </c>
      <c r="B179" s="148" t="s">
        <v>640</v>
      </c>
      <c r="C179" s="149" t="s">
        <v>128</v>
      </c>
      <c r="D179" s="150">
        <v>2</v>
      </c>
      <c r="E179" s="151">
        <v>122.78</v>
      </c>
      <c r="F179" s="152">
        <f t="shared" si="52"/>
        <v>154.72</v>
      </c>
      <c r="G179" s="152">
        <f t="shared" si="53"/>
        <v>309.44</v>
      </c>
      <c r="I179" s="79" t="s">
        <v>914</v>
      </c>
      <c r="J179" s="111"/>
      <c r="K179" s="112"/>
      <c r="L179" s="97"/>
      <c r="M179" s="93"/>
      <c r="N179" s="95"/>
      <c r="O179" s="96"/>
      <c r="Q179" s="98"/>
      <c r="S179" s="99"/>
    </row>
    <row r="180" spans="1:19" ht="15" x14ac:dyDescent="0.25">
      <c r="A180" s="148" t="s">
        <v>641</v>
      </c>
      <c r="B180" s="148" t="s">
        <v>642</v>
      </c>
      <c r="C180" s="149" t="s">
        <v>128</v>
      </c>
      <c r="D180" s="150">
        <v>2</v>
      </c>
      <c r="E180" s="151">
        <v>69.540000000000006</v>
      </c>
      <c r="F180" s="152">
        <f t="shared" si="52"/>
        <v>87.63</v>
      </c>
      <c r="G180" s="152">
        <f t="shared" si="53"/>
        <v>175.26</v>
      </c>
      <c r="I180" s="79" t="s">
        <v>915</v>
      </c>
      <c r="J180" s="111"/>
      <c r="K180" s="112"/>
      <c r="L180" s="97"/>
      <c r="M180" s="93"/>
      <c r="N180" s="95"/>
      <c r="O180" s="96"/>
      <c r="Q180" s="98"/>
      <c r="S180" s="99"/>
    </row>
    <row r="181" spans="1:19" ht="15" x14ac:dyDescent="0.25">
      <c r="A181" s="148" t="s">
        <v>643</v>
      </c>
      <c r="B181" s="148" t="s">
        <v>644</v>
      </c>
      <c r="C181" s="149" t="s">
        <v>128</v>
      </c>
      <c r="D181" s="150">
        <v>8</v>
      </c>
      <c r="E181" s="151">
        <v>64.72</v>
      </c>
      <c r="F181" s="152">
        <f t="shared" si="52"/>
        <v>81.55</v>
      </c>
      <c r="G181" s="152">
        <f t="shared" si="53"/>
        <v>652.4</v>
      </c>
      <c r="I181" s="79" t="s">
        <v>916</v>
      </c>
      <c r="J181" s="111"/>
      <c r="K181" s="112"/>
      <c r="L181" s="97"/>
      <c r="M181" s="93"/>
      <c r="N181" s="95"/>
      <c r="O181" s="96"/>
      <c r="Q181" s="98"/>
      <c r="S181" s="99"/>
    </row>
    <row r="182" spans="1:19" ht="15" x14ac:dyDescent="0.25">
      <c r="A182" s="148" t="s">
        <v>645</v>
      </c>
      <c r="B182" s="148" t="s">
        <v>646</v>
      </c>
      <c r="C182" s="149" t="s">
        <v>128</v>
      </c>
      <c r="D182" s="150">
        <v>1</v>
      </c>
      <c r="E182" s="151">
        <v>85.1</v>
      </c>
      <c r="F182" s="152">
        <f t="shared" si="52"/>
        <v>107.23</v>
      </c>
      <c r="G182" s="152">
        <f t="shared" si="53"/>
        <v>107.23</v>
      </c>
      <c r="I182" s="79" t="s">
        <v>917</v>
      </c>
      <c r="J182" s="111"/>
      <c r="K182" s="112"/>
      <c r="L182" s="97"/>
      <c r="M182" s="93"/>
      <c r="N182" s="95"/>
      <c r="O182" s="96"/>
      <c r="Q182" s="98"/>
      <c r="S182" s="99"/>
    </row>
    <row r="183" spans="1:19" ht="25.5" x14ac:dyDescent="0.25">
      <c r="A183" s="148" t="s">
        <v>647</v>
      </c>
      <c r="B183" s="148" t="s">
        <v>648</v>
      </c>
      <c r="C183" s="149" t="s">
        <v>128</v>
      </c>
      <c r="D183" s="150">
        <v>8</v>
      </c>
      <c r="E183" s="151">
        <v>87.66</v>
      </c>
      <c r="F183" s="152">
        <f t="shared" si="52"/>
        <v>110.46</v>
      </c>
      <c r="G183" s="152">
        <f t="shared" si="53"/>
        <v>883.68</v>
      </c>
      <c r="I183" s="79" t="s">
        <v>918</v>
      </c>
      <c r="J183" s="111"/>
      <c r="K183" s="112"/>
      <c r="L183" s="97"/>
      <c r="M183" s="93"/>
      <c r="N183" s="95"/>
      <c r="O183" s="96"/>
      <c r="Q183" s="98"/>
      <c r="S183" s="99"/>
    </row>
    <row r="184" spans="1:19" ht="15" x14ac:dyDescent="0.25">
      <c r="A184" s="148" t="s">
        <v>649</v>
      </c>
      <c r="B184" s="148" t="s">
        <v>650</v>
      </c>
      <c r="C184" s="149" t="s">
        <v>128</v>
      </c>
      <c r="D184" s="150">
        <v>6</v>
      </c>
      <c r="E184" s="151">
        <v>38.78</v>
      </c>
      <c r="F184" s="152">
        <f t="shared" si="52"/>
        <v>48.87</v>
      </c>
      <c r="G184" s="152">
        <f t="shared" si="53"/>
        <v>293.22000000000003</v>
      </c>
      <c r="I184" s="79" t="s">
        <v>919</v>
      </c>
      <c r="J184" s="111"/>
      <c r="K184" s="112"/>
      <c r="L184" s="97"/>
      <c r="M184" s="93"/>
      <c r="N184" s="95"/>
      <c r="O184" s="96"/>
      <c r="Q184" s="98"/>
      <c r="S184" s="99"/>
    </row>
    <row r="185" spans="1:19" ht="15" x14ac:dyDescent="0.25">
      <c r="A185" s="148" t="s">
        <v>651</v>
      </c>
      <c r="B185" s="148" t="s">
        <v>652</v>
      </c>
      <c r="C185" s="149" t="s">
        <v>128</v>
      </c>
      <c r="D185" s="150">
        <v>4</v>
      </c>
      <c r="E185" s="151">
        <v>78.13</v>
      </c>
      <c r="F185" s="152">
        <f t="shared" si="52"/>
        <v>98.45</v>
      </c>
      <c r="G185" s="152">
        <f t="shared" si="53"/>
        <v>393.8</v>
      </c>
      <c r="I185" s="79" t="s">
        <v>920</v>
      </c>
      <c r="J185" s="111"/>
      <c r="K185" s="112"/>
      <c r="L185" s="97"/>
      <c r="M185" s="93"/>
      <c r="N185" s="95"/>
      <c r="O185" s="96"/>
      <c r="Q185" s="98"/>
      <c r="S185" s="99"/>
    </row>
    <row r="186" spans="1:19" ht="15" x14ac:dyDescent="0.25">
      <c r="A186" s="148" t="s">
        <v>653</v>
      </c>
      <c r="B186" s="148" t="s">
        <v>654</v>
      </c>
      <c r="C186" s="149" t="s">
        <v>128</v>
      </c>
      <c r="D186" s="150">
        <v>2</v>
      </c>
      <c r="E186" s="151">
        <v>30.82</v>
      </c>
      <c r="F186" s="152">
        <f t="shared" si="52"/>
        <v>38.840000000000003</v>
      </c>
      <c r="G186" s="152">
        <f t="shared" si="53"/>
        <v>77.680000000000007</v>
      </c>
      <c r="I186" s="79" t="s">
        <v>921</v>
      </c>
      <c r="J186" s="111"/>
      <c r="K186" s="112"/>
      <c r="L186" s="97"/>
      <c r="M186" s="93"/>
      <c r="N186" s="95"/>
      <c r="O186" s="96"/>
      <c r="Q186" s="98"/>
      <c r="S186" s="99"/>
    </row>
    <row r="187" spans="1:19" ht="15" x14ac:dyDescent="0.25">
      <c r="A187" s="148" t="s">
        <v>655</v>
      </c>
      <c r="B187" s="148" t="s">
        <v>656</v>
      </c>
      <c r="C187" s="149" t="s">
        <v>128</v>
      </c>
      <c r="D187" s="150">
        <v>6</v>
      </c>
      <c r="E187" s="151">
        <v>78.13</v>
      </c>
      <c r="F187" s="152">
        <f t="shared" si="52"/>
        <v>98.45</v>
      </c>
      <c r="G187" s="152">
        <f t="shared" si="53"/>
        <v>590.70000000000005</v>
      </c>
      <c r="I187" s="79" t="s">
        <v>922</v>
      </c>
      <c r="J187" s="111"/>
      <c r="K187" s="112"/>
      <c r="L187" s="97"/>
      <c r="M187" s="93"/>
      <c r="N187" s="95"/>
      <c r="O187" s="96"/>
      <c r="Q187" s="98"/>
      <c r="S187" s="99"/>
    </row>
    <row r="188" spans="1:19" ht="15" x14ac:dyDescent="0.25">
      <c r="A188" s="148" t="s">
        <v>657</v>
      </c>
      <c r="B188" s="148" t="s">
        <v>658</v>
      </c>
      <c r="C188" s="149" t="s">
        <v>128</v>
      </c>
      <c r="D188" s="150">
        <v>2</v>
      </c>
      <c r="E188" s="151">
        <v>943.47</v>
      </c>
      <c r="F188" s="152">
        <f t="shared" si="52"/>
        <v>1188.8699999999999</v>
      </c>
      <c r="G188" s="152">
        <f t="shared" si="53"/>
        <v>2377.7399999999998</v>
      </c>
      <c r="I188" s="79" t="s">
        <v>923</v>
      </c>
      <c r="J188" s="111"/>
      <c r="K188" s="112"/>
      <c r="L188" s="97"/>
      <c r="M188" s="93"/>
      <c r="N188" s="95"/>
      <c r="O188" s="96"/>
      <c r="Q188" s="98"/>
      <c r="S188" s="99"/>
    </row>
    <row r="189" spans="1:19" ht="15" x14ac:dyDescent="0.25">
      <c r="A189" s="148" t="s">
        <v>659</v>
      </c>
      <c r="B189" s="148" t="s">
        <v>660</v>
      </c>
      <c r="C189" s="149" t="s">
        <v>128</v>
      </c>
      <c r="D189" s="150">
        <v>6</v>
      </c>
      <c r="E189" s="151">
        <v>308.52</v>
      </c>
      <c r="F189" s="152">
        <f t="shared" si="52"/>
        <v>388.77</v>
      </c>
      <c r="G189" s="152">
        <f t="shared" si="53"/>
        <v>2332.62</v>
      </c>
      <c r="I189" s="79" t="s">
        <v>924</v>
      </c>
      <c r="J189" s="111"/>
      <c r="K189" s="112"/>
      <c r="L189" s="97"/>
      <c r="M189" s="93"/>
      <c r="N189" s="95"/>
      <c r="O189" s="96"/>
      <c r="Q189" s="98"/>
      <c r="S189" s="99"/>
    </row>
    <row r="190" spans="1:19" ht="15" x14ac:dyDescent="0.25">
      <c r="A190" s="148" t="s">
        <v>661</v>
      </c>
      <c r="B190" s="148" t="s">
        <v>662</v>
      </c>
      <c r="C190" s="149" t="s">
        <v>128</v>
      </c>
      <c r="D190" s="150">
        <v>4</v>
      </c>
      <c r="E190" s="151">
        <v>297.49</v>
      </c>
      <c r="F190" s="152">
        <f t="shared" si="52"/>
        <v>374.87</v>
      </c>
      <c r="G190" s="152">
        <f t="shared" si="53"/>
        <v>1499.48</v>
      </c>
      <c r="I190" s="79" t="s">
        <v>925</v>
      </c>
      <c r="J190" s="111"/>
      <c r="K190" s="112"/>
      <c r="L190" s="97"/>
      <c r="M190" s="93"/>
      <c r="N190" s="95"/>
      <c r="O190" s="96"/>
      <c r="Q190" s="98"/>
      <c r="S190" s="99"/>
    </row>
    <row r="191" spans="1:19" ht="15" x14ac:dyDescent="0.25">
      <c r="A191" s="154" t="s">
        <v>663</v>
      </c>
      <c r="B191" s="154" t="s">
        <v>664</v>
      </c>
      <c r="C191" s="5"/>
      <c r="D191" s="155"/>
      <c r="E191" s="156"/>
      <c r="F191" s="157"/>
      <c r="G191" s="157">
        <f>SUM(G192:G195)</f>
        <v>845.78</v>
      </c>
      <c r="I191" s="79" t="s">
        <v>926</v>
      </c>
      <c r="J191" s="111"/>
      <c r="K191" s="112"/>
      <c r="L191" s="97"/>
      <c r="M191" s="93"/>
      <c r="N191" s="95"/>
      <c r="O191" s="96"/>
      <c r="Q191" s="98"/>
      <c r="S191" s="99"/>
    </row>
    <row r="192" spans="1:19" ht="15" x14ac:dyDescent="0.25">
      <c r="A192" s="148" t="s">
        <v>665</v>
      </c>
      <c r="B192" s="148" t="s">
        <v>666</v>
      </c>
      <c r="C192" s="149" t="s">
        <v>128</v>
      </c>
      <c r="D192" s="150">
        <v>2</v>
      </c>
      <c r="E192" s="151">
        <v>222.15</v>
      </c>
      <c r="F192" s="152">
        <f t="shared" ref="F192:F195" si="54">ROUND(E192*$H$2,2)</f>
        <v>279.93</v>
      </c>
      <c r="G192" s="152">
        <f t="shared" ref="G192:G195" si="55">ROUND(F192*D192,2)</f>
        <v>559.86</v>
      </c>
      <c r="I192" s="79" t="s">
        <v>927</v>
      </c>
      <c r="J192" s="111"/>
      <c r="K192" s="112"/>
      <c r="L192" s="97"/>
      <c r="M192" s="93"/>
      <c r="N192" s="95"/>
      <c r="O192" s="96"/>
      <c r="Q192" s="98"/>
      <c r="S192" s="99"/>
    </row>
    <row r="193" spans="1:19" ht="25.5" x14ac:dyDescent="0.25">
      <c r="A193" s="148" t="s">
        <v>667</v>
      </c>
      <c r="B193" s="148" t="s">
        <v>668</v>
      </c>
      <c r="C193" s="149" t="s">
        <v>128</v>
      </c>
      <c r="D193" s="150">
        <v>2</v>
      </c>
      <c r="E193" s="151">
        <v>29.73</v>
      </c>
      <c r="F193" s="152">
        <f t="shared" si="54"/>
        <v>37.46</v>
      </c>
      <c r="G193" s="152">
        <f t="shared" si="55"/>
        <v>74.92</v>
      </c>
      <c r="I193" s="79" t="s">
        <v>928</v>
      </c>
      <c r="J193" s="111"/>
      <c r="K193" s="112"/>
      <c r="L193" s="97"/>
      <c r="M193" s="93"/>
      <c r="N193" s="95"/>
      <c r="O193" s="96"/>
      <c r="Q193" s="98"/>
      <c r="S193" s="99"/>
    </row>
    <row r="194" spans="1:19" ht="25.5" x14ac:dyDescent="0.25">
      <c r="A194" s="148" t="s">
        <v>669</v>
      </c>
      <c r="B194" s="148" t="s">
        <v>670</v>
      </c>
      <c r="C194" s="149" t="s">
        <v>125</v>
      </c>
      <c r="D194" s="150">
        <v>2</v>
      </c>
      <c r="E194" s="151">
        <v>15.78</v>
      </c>
      <c r="F194" s="152">
        <f t="shared" si="54"/>
        <v>19.88</v>
      </c>
      <c r="G194" s="152">
        <f t="shared" si="55"/>
        <v>39.76</v>
      </c>
      <c r="I194" s="79" t="s">
        <v>255</v>
      </c>
      <c r="J194" s="111"/>
      <c r="K194" s="112"/>
      <c r="L194" s="97"/>
      <c r="M194" s="93"/>
      <c r="N194" s="95"/>
      <c r="O194" s="96"/>
      <c r="Q194" s="98"/>
      <c r="S194" s="99"/>
    </row>
    <row r="195" spans="1:19" ht="15" x14ac:dyDescent="0.25">
      <c r="A195" s="148" t="s">
        <v>671</v>
      </c>
      <c r="B195" s="148" t="s">
        <v>672</v>
      </c>
      <c r="C195" s="149" t="s">
        <v>128</v>
      </c>
      <c r="D195" s="150">
        <v>4</v>
      </c>
      <c r="E195" s="151">
        <v>33.97</v>
      </c>
      <c r="F195" s="152">
        <f t="shared" si="54"/>
        <v>42.81</v>
      </c>
      <c r="G195" s="152">
        <f t="shared" si="55"/>
        <v>171.24</v>
      </c>
      <c r="I195" s="79" t="s">
        <v>929</v>
      </c>
      <c r="J195" s="111"/>
      <c r="K195" s="112"/>
      <c r="L195" s="97"/>
      <c r="M195" s="93"/>
      <c r="N195" s="95"/>
      <c r="O195" s="96"/>
      <c r="Q195" s="98"/>
      <c r="S195" s="99"/>
    </row>
    <row r="196" spans="1:19" ht="15" x14ac:dyDescent="0.25">
      <c r="A196" s="154" t="s">
        <v>673</v>
      </c>
      <c r="B196" s="154" t="s">
        <v>674</v>
      </c>
      <c r="C196" s="5"/>
      <c r="D196" s="155"/>
      <c r="E196" s="156"/>
      <c r="F196" s="157"/>
      <c r="G196" s="157">
        <f>SUM(G197,G206,G229,G235)</f>
        <v>30100.02</v>
      </c>
      <c r="I196" s="79" t="s">
        <v>930</v>
      </c>
      <c r="J196" s="111"/>
      <c r="K196" s="112"/>
      <c r="L196" s="97"/>
      <c r="M196" s="93"/>
      <c r="N196" s="95"/>
      <c r="O196" s="96"/>
      <c r="Q196" s="98"/>
      <c r="S196" s="99"/>
    </row>
    <row r="197" spans="1:19" ht="15" x14ac:dyDescent="0.25">
      <c r="A197" s="158" t="s">
        <v>675</v>
      </c>
      <c r="B197" s="158" t="s">
        <v>676</v>
      </c>
      <c r="C197" s="159"/>
      <c r="D197" s="160"/>
      <c r="E197" s="161"/>
      <c r="F197" s="162"/>
      <c r="G197" s="162">
        <f>SUM(G198:G205)</f>
        <v>3382.46</v>
      </c>
      <c r="I197" s="79" t="s">
        <v>931</v>
      </c>
      <c r="J197" s="111"/>
      <c r="K197" s="112"/>
      <c r="L197" s="97"/>
      <c r="M197" s="93"/>
      <c r="N197" s="95"/>
      <c r="O197" s="96"/>
      <c r="Q197" s="98"/>
      <c r="S197" s="99"/>
    </row>
    <row r="198" spans="1:19" ht="15" x14ac:dyDescent="0.25">
      <c r="A198" s="148" t="s">
        <v>677</v>
      </c>
      <c r="B198" s="148" t="s">
        <v>678</v>
      </c>
      <c r="C198" s="149" t="s">
        <v>128</v>
      </c>
      <c r="D198" s="150">
        <v>1</v>
      </c>
      <c r="E198" s="151">
        <v>563.08000000000004</v>
      </c>
      <c r="F198" s="152">
        <f t="shared" ref="F198:F205" si="56">ROUND(E198*$H$2,2)</f>
        <v>709.54</v>
      </c>
      <c r="G198" s="152">
        <f t="shared" ref="G198:G205" si="57">ROUND(F198*D198,2)</f>
        <v>709.54</v>
      </c>
      <c r="I198" s="79" t="s">
        <v>932</v>
      </c>
      <c r="J198" s="111"/>
      <c r="K198" s="112"/>
      <c r="L198" s="97"/>
      <c r="M198" s="93"/>
      <c r="N198" s="95"/>
      <c r="O198" s="96"/>
      <c r="Q198" s="98"/>
      <c r="S198" s="99"/>
    </row>
    <row r="199" spans="1:19" ht="15" x14ac:dyDescent="0.25">
      <c r="A199" s="148" t="s">
        <v>679</v>
      </c>
      <c r="B199" s="148" t="s">
        <v>680</v>
      </c>
      <c r="C199" s="149" t="s">
        <v>128</v>
      </c>
      <c r="D199" s="150">
        <v>1</v>
      </c>
      <c r="E199" s="151">
        <v>102.98</v>
      </c>
      <c r="F199" s="152">
        <f t="shared" si="56"/>
        <v>129.77000000000001</v>
      </c>
      <c r="G199" s="152">
        <f t="shared" si="57"/>
        <v>129.77000000000001</v>
      </c>
      <c r="I199" s="79" t="s">
        <v>933</v>
      </c>
      <c r="J199" s="111"/>
      <c r="K199" s="112"/>
      <c r="L199" s="97"/>
      <c r="M199" s="93"/>
      <c r="N199" s="95"/>
      <c r="O199" s="96"/>
      <c r="Q199" s="98"/>
      <c r="S199" s="99"/>
    </row>
    <row r="200" spans="1:19" ht="15" x14ac:dyDescent="0.25">
      <c r="A200" s="148" t="s">
        <v>681</v>
      </c>
      <c r="B200" s="148" t="s">
        <v>682</v>
      </c>
      <c r="C200" s="149" t="s">
        <v>128</v>
      </c>
      <c r="D200" s="150">
        <v>1</v>
      </c>
      <c r="E200" s="151">
        <v>10.96</v>
      </c>
      <c r="F200" s="152">
        <f t="shared" si="56"/>
        <v>13.81</v>
      </c>
      <c r="G200" s="152">
        <f t="shared" si="57"/>
        <v>13.81</v>
      </c>
      <c r="I200" s="79" t="s">
        <v>934</v>
      </c>
      <c r="J200" s="111"/>
      <c r="K200" s="112"/>
      <c r="L200" s="97"/>
      <c r="M200" s="93"/>
      <c r="N200" s="95"/>
      <c r="O200" s="96"/>
      <c r="Q200" s="98"/>
      <c r="S200" s="99"/>
    </row>
    <row r="201" spans="1:19" ht="15" x14ac:dyDescent="0.25">
      <c r="A201" s="148" t="s">
        <v>683</v>
      </c>
      <c r="B201" s="148" t="s">
        <v>684</v>
      </c>
      <c r="C201" s="149" t="s">
        <v>128</v>
      </c>
      <c r="D201" s="150">
        <v>6</v>
      </c>
      <c r="E201" s="151">
        <v>10.96</v>
      </c>
      <c r="F201" s="152">
        <f t="shared" si="56"/>
        <v>13.81</v>
      </c>
      <c r="G201" s="152">
        <f t="shared" si="57"/>
        <v>82.86</v>
      </c>
      <c r="I201" s="79" t="s">
        <v>935</v>
      </c>
      <c r="J201" s="111"/>
      <c r="K201" s="112"/>
      <c r="L201" s="97"/>
      <c r="M201" s="93"/>
      <c r="N201" s="95"/>
      <c r="O201" s="96"/>
      <c r="Q201" s="98"/>
      <c r="S201" s="99"/>
    </row>
    <row r="202" spans="1:19" ht="15" x14ac:dyDescent="0.25">
      <c r="A202" s="148" t="s">
        <v>685</v>
      </c>
      <c r="B202" s="148" t="s">
        <v>686</v>
      </c>
      <c r="C202" s="149" t="s">
        <v>128</v>
      </c>
      <c r="D202" s="150">
        <v>8</v>
      </c>
      <c r="E202" s="151">
        <v>12.64</v>
      </c>
      <c r="F202" s="152">
        <f t="shared" si="56"/>
        <v>15.93</v>
      </c>
      <c r="G202" s="152">
        <f t="shared" si="57"/>
        <v>127.44</v>
      </c>
      <c r="I202" s="79" t="s">
        <v>936</v>
      </c>
      <c r="J202" s="111"/>
      <c r="K202" s="112"/>
      <c r="L202" s="97"/>
      <c r="M202" s="93"/>
      <c r="N202" s="95"/>
      <c r="O202" s="96"/>
      <c r="Q202" s="98"/>
      <c r="S202" s="99"/>
    </row>
    <row r="203" spans="1:19" ht="15" x14ac:dyDescent="0.25">
      <c r="A203" s="148" t="s">
        <v>687</v>
      </c>
      <c r="B203" s="148" t="s">
        <v>688</v>
      </c>
      <c r="C203" s="149" t="s">
        <v>128</v>
      </c>
      <c r="D203" s="150">
        <v>2</v>
      </c>
      <c r="E203" s="151">
        <v>82.5</v>
      </c>
      <c r="F203" s="152">
        <f t="shared" si="56"/>
        <v>103.96</v>
      </c>
      <c r="G203" s="152">
        <f t="shared" si="57"/>
        <v>207.92</v>
      </c>
      <c r="I203" s="79" t="s">
        <v>937</v>
      </c>
      <c r="J203" s="111"/>
      <c r="K203" s="112"/>
      <c r="L203" s="97"/>
      <c r="M203" s="93"/>
      <c r="N203" s="95"/>
      <c r="O203" s="96"/>
      <c r="Q203" s="98"/>
      <c r="S203" s="99"/>
    </row>
    <row r="204" spans="1:19" ht="15" x14ac:dyDescent="0.25">
      <c r="A204" s="148" t="s">
        <v>689</v>
      </c>
      <c r="B204" s="148" t="s">
        <v>690</v>
      </c>
      <c r="C204" s="149" t="s">
        <v>128</v>
      </c>
      <c r="D204" s="150">
        <v>9</v>
      </c>
      <c r="E204" s="151">
        <v>135.86000000000001</v>
      </c>
      <c r="F204" s="152">
        <f t="shared" si="56"/>
        <v>171.2</v>
      </c>
      <c r="G204" s="152">
        <f t="shared" si="57"/>
        <v>1540.8</v>
      </c>
      <c r="I204" s="79" t="s">
        <v>938</v>
      </c>
      <c r="J204" s="111"/>
      <c r="K204" s="112"/>
      <c r="L204" s="97"/>
      <c r="M204" s="93"/>
      <c r="N204" s="95"/>
      <c r="O204" s="96"/>
      <c r="Q204" s="98"/>
      <c r="S204" s="99"/>
    </row>
    <row r="205" spans="1:19" ht="15" x14ac:dyDescent="0.25">
      <c r="A205" s="148" t="s">
        <v>691</v>
      </c>
      <c r="B205" s="148" t="s">
        <v>692</v>
      </c>
      <c r="C205" s="149" t="s">
        <v>128</v>
      </c>
      <c r="D205" s="150">
        <v>4</v>
      </c>
      <c r="E205" s="151">
        <v>113.15</v>
      </c>
      <c r="F205" s="152">
        <f t="shared" si="56"/>
        <v>142.58000000000001</v>
      </c>
      <c r="G205" s="152">
        <f t="shared" si="57"/>
        <v>570.32000000000005</v>
      </c>
      <c r="I205" s="79" t="s">
        <v>939</v>
      </c>
      <c r="J205" s="111"/>
      <c r="K205" s="112"/>
      <c r="L205" s="97"/>
      <c r="M205" s="93"/>
      <c r="N205" s="95"/>
      <c r="O205" s="96"/>
      <c r="Q205" s="98"/>
      <c r="S205" s="99"/>
    </row>
    <row r="206" spans="1:19" ht="15" x14ac:dyDescent="0.25">
      <c r="A206" s="158" t="s">
        <v>693</v>
      </c>
      <c r="B206" s="158" t="s">
        <v>694</v>
      </c>
      <c r="C206" s="159"/>
      <c r="D206" s="160"/>
      <c r="E206" s="161"/>
      <c r="F206" s="162"/>
      <c r="G206" s="162">
        <f>SUM(G207:G228)</f>
        <v>5089.7300000000014</v>
      </c>
      <c r="I206" s="79" t="s">
        <v>940</v>
      </c>
      <c r="J206" s="111"/>
      <c r="K206" s="112"/>
      <c r="L206" s="97"/>
      <c r="M206" s="93"/>
      <c r="N206" s="95"/>
      <c r="O206" s="96"/>
      <c r="Q206" s="98"/>
      <c r="S206" s="99"/>
    </row>
    <row r="207" spans="1:19" ht="15" x14ac:dyDescent="0.25">
      <c r="A207" s="148" t="s">
        <v>695</v>
      </c>
      <c r="B207" s="148" t="s">
        <v>696</v>
      </c>
      <c r="C207" s="149" t="s">
        <v>133</v>
      </c>
      <c r="D207" s="150">
        <v>19.8</v>
      </c>
      <c r="E207" s="151">
        <v>8.11</v>
      </c>
      <c r="F207" s="152">
        <f t="shared" ref="F207:F228" si="58">ROUND(E207*$H$2,2)</f>
        <v>10.220000000000001</v>
      </c>
      <c r="G207" s="152">
        <f t="shared" ref="G207:G228" si="59">ROUND(F207*D207,2)</f>
        <v>202.36</v>
      </c>
      <c r="I207" s="79" t="s">
        <v>941</v>
      </c>
      <c r="J207" s="111"/>
      <c r="K207" s="112"/>
      <c r="L207" s="97"/>
      <c r="M207" s="93"/>
      <c r="N207" s="95"/>
      <c r="O207" s="96"/>
      <c r="Q207" s="98"/>
      <c r="S207" s="99"/>
    </row>
    <row r="208" spans="1:19" ht="15" x14ac:dyDescent="0.25">
      <c r="A208" s="148" t="s">
        <v>697</v>
      </c>
      <c r="B208" s="148" t="s">
        <v>698</v>
      </c>
      <c r="C208" s="149" t="s">
        <v>133</v>
      </c>
      <c r="D208" s="150">
        <v>21.69</v>
      </c>
      <c r="E208" s="151">
        <v>11.17</v>
      </c>
      <c r="F208" s="152">
        <f t="shared" si="58"/>
        <v>14.08</v>
      </c>
      <c r="G208" s="152">
        <f t="shared" si="59"/>
        <v>305.39999999999998</v>
      </c>
      <c r="I208" s="79" t="s">
        <v>942</v>
      </c>
      <c r="J208" s="111"/>
      <c r="K208" s="112"/>
      <c r="L208" s="97"/>
      <c r="M208" s="93"/>
      <c r="N208" s="95"/>
      <c r="O208" s="96"/>
      <c r="Q208" s="98"/>
      <c r="S208" s="99"/>
    </row>
    <row r="209" spans="1:19" ht="15" x14ac:dyDescent="0.25">
      <c r="A209" s="148" t="s">
        <v>699</v>
      </c>
      <c r="B209" s="148" t="s">
        <v>700</v>
      </c>
      <c r="C209" s="149" t="s">
        <v>133</v>
      </c>
      <c r="D209" s="150">
        <v>5</v>
      </c>
      <c r="E209" s="151">
        <v>7.65</v>
      </c>
      <c r="F209" s="152">
        <f t="shared" si="58"/>
        <v>9.64</v>
      </c>
      <c r="G209" s="152">
        <f t="shared" si="59"/>
        <v>48.2</v>
      </c>
      <c r="I209" s="79" t="s">
        <v>943</v>
      </c>
      <c r="J209" s="111"/>
      <c r="K209" s="112"/>
      <c r="L209" s="97"/>
      <c r="M209" s="93"/>
      <c r="N209" s="95"/>
      <c r="O209" s="96"/>
      <c r="Q209" s="98"/>
      <c r="S209" s="99"/>
    </row>
    <row r="210" spans="1:19" ht="15" x14ac:dyDescent="0.25">
      <c r="A210" s="148" t="s">
        <v>701</v>
      </c>
      <c r="B210" s="148" t="s">
        <v>702</v>
      </c>
      <c r="C210" s="149" t="s">
        <v>133</v>
      </c>
      <c r="D210" s="150">
        <v>113.35</v>
      </c>
      <c r="E210" s="151">
        <v>9.2100000000000009</v>
      </c>
      <c r="F210" s="152">
        <f t="shared" si="58"/>
        <v>11.61</v>
      </c>
      <c r="G210" s="152">
        <f t="shared" si="59"/>
        <v>1315.99</v>
      </c>
      <c r="I210" s="79" t="s">
        <v>944</v>
      </c>
      <c r="J210" s="111"/>
      <c r="K210" s="112"/>
      <c r="L210" s="97"/>
      <c r="M210" s="93"/>
      <c r="N210" s="95"/>
      <c r="O210" s="96"/>
      <c r="Q210" s="98"/>
      <c r="S210" s="99"/>
    </row>
    <row r="211" spans="1:19" ht="15" x14ac:dyDescent="0.25">
      <c r="A211" s="148" t="s">
        <v>703</v>
      </c>
      <c r="B211" s="148" t="s">
        <v>704</v>
      </c>
      <c r="C211" s="149" t="s">
        <v>133</v>
      </c>
      <c r="D211" s="150">
        <v>17.54</v>
      </c>
      <c r="E211" s="151">
        <v>12.98</v>
      </c>
      <c r="F211" s="152">
        <f t="shared" si="58"/>
        <v>16.36</v>
      </c>
      <c r="G211" s="152">
        <f t="shared" si="59"/>
        <v>286.95</v>
      </c>
      <c r="I211" s="79" t="s">
        <v>945</v>
      </c>
      <c r="J211" s="111"/>
      <c r="K211" s="112"/>
      <c r="L211" s="97"/>
      <c r="M211" s="93"/>
      <c r="N211" s="95"/>
      <c r="O211" s="96"/>
      <c r="Q211" s="98"/>
      <c r="S211" s="99"/>
    </row>
    <row r="212" spans="1:19" ht="15" x14ac:dyDescent="0.25">
      <c r="A212" s="148" t="s">
        <v>705</v>
      </c>
      <c r="B212" s="148" t="s">
        <v>706</v>
      </c>
      <c r="C212" s="149" t="s">
        <v>133</v>
      </c>
      <c r="D212" s="150">
        <v>7.02</v>
      </c>
      <c r="E212" s="151">
        <v>17.649999999999999</v>
      </c>
      <c r="F212" s="152">
        <f t="shared" si="58"/>
        <v>22.24</v>
      </c>
      <c r="G212" s="152">
        <f t="shared" si="59"/>
        <v>156.12</v>
      </c>
      <c r="I212" s="79" t="s">
        <v>946</v>
      </c>
      <c r="J212" s="111"/>
      <c r="K212" s="112"/>
      <c r="L212" s="97"/>
      <c r="M212" s="93"/>
      <c r="N212" s="95"/>
      <c r="O212" s="96"/>
      <c r="Q212" s="98"/>
      <c r="S212" s="99"/>
    </row>
    <row r="213" spans="1:19" ht="15" x14ac:dyDescent="0.25">
      <c r="A213" s="148" t="s">
        <v>707</v>
      </c>
      <c r="B213" s="148" t="s">
        <v>708</v>
      </c>
      <c r="C213" s="149" t="s">
        <v>133</v>
      </c>
      <c r="D213" s="150">
        <v>23.1</v>
      </c>
      <c r="E213" s="151">
        <v>26.46</v>
      </c>
      <c r="F213" s="152">
        <f t="shared" si="58"/>
        <v>33.340000000000003</v>
      </c>
      <c r="G213" s="152">
        <f t="shared" si="59"/>
        <v>770.15</v>
      </c>
      <c r="I213" s="79" t="s">
        <v>947</v>
      </c>
      <c r="J213" s="111"/>
      <c r="K213" s="112"/>
      <c r="L213" s="97"/>
      <c r="M213" s="93"/>
      <c r="N213" s="95"/>
      <c r="O213" s="96"/>
      <c r="Q213" s="98"/>
      <c r="S213" s="99"/>
    </row>
    <row r="214" spans="1:19" ht="15" x14ac:dyDescent="0.25">
      <c r="A214" s="148" t="s">
        <v>709</v>
      </c>
      <c r="B214" s="148" t="s">
        <v>710</v>
      </c>
      <c r="C214" s="149" t="s">
        <v>128</v>
      </c>
      <c r="D214" s="150">
        <v>5</v>
      </c>
      <c r="E214" s="151">
        <v>18.46</v>
      </c>
      <c r="F214" s="152">
        <f t="shared" si="58"/>
        <v>23.26</v>
      </c>
      <c r="G214" s="152">
        <f t="shared" si="59"/>
        <v>116.3</v>
      </c>
      <c r="I214" s="79" t="s">
        <v>948</v>
      </c>
      <c r="J214" s="111"/>
      <c r="K214" s="112"/>
      <c r="L214" s="97"/>
      <c r="M214" s="93"/>
      <c r="N214" s="95"/>
      <c r="O214" s="96"/>
      <c r="Q214" s="98"/>
      <c r="S214" s="99"/>
    </row>
    <row r="215" spans="1:19" ht="15" x14ac:dyDescent="0.25">
      <c r="A215" s="148" t="s">
        <v>711</v>
      </c>
      <c r="B215" s="148" t="s">
        <v>712</v>
      </c>
      <c r="C215" s="149" t="s">
        <v>128</v>
      </c>
      <c r="D215" s="150">
        <v>10</v>
      </c>
      <c r="E215" s="151">
        <v>22.01</v>
      </c>
      <c r="F215" s="152">
        <f t="shared" si="58"/>
        <v>27.73</v>
      </c>
      <c r="G215" s="152">
        <f t="shared" si="59"/>
        <v>277.3</v>
      </c>
      <c r="I215" s="79" t="s">
        <v>949</v>
      </c>
      <c r="J215" s="111"/>
      <c r="K215" s="112"/>
      <c r="L215" s="97"/>
      <c r="M215" s="93"/>
      <c r="N215" s="95"/>
      <c r="O215" s="96"/>
      <c r="Q215" s="98"/>
      <c r="S215" s="99"/>
    </row>
    <row r="216" spans="1:19" ht="15" x14ac:dyDescent="0.25">
      <c r="A216" s="148" t="s">
        <v>713</v>
      </c>
      <c r="B216" s="148" t="s">
        <v>714</v>
      </c>
      <c r="C216" s="149" t="s">
        <v>128</v>
      </c>
      <c r="D216" s="150">
        <v>5</v>
      </c>
      <c r="E216" s="151">
        <v>35.64</v>
      </c>
      <c r="F216" s="152">
        <f t="shared" si="58"/>
        <v>44.91</v>
      </c>
      <c r="G216" s="152">
        <f t="shared" si="59"/>
        <v>224.55</v>
      </c>
      <c r="I216" s="79" t="s">
        <v>950</v>
      </c>
      <c r="J216" s="111"/>
      <c r="K216" s="112"/>
      <c r="L216" s="97"/>
      <c r="M216" s="93"/>
      <c r="N216" s="95"/>
      <c r="O216" s="96"/>
      <c r="Q216" s="98"/>
      <c r="S216" s="99"/>
    </row>
    <row r="217" spans="1:19" ht="15" x14ac:dyDescent="0.25">
      <c r="A217" s="148" t="s">
        <v>715</v>
      </c>
      <c r="B217" s="148" t="s">
        <v>716</v>
      </c>
      <c r="C217" s="149" t="s">
        <v>128</v>
      </c>
      <c r="D217" s="150">
        <v>75</v>
      </c>
      <c r="E217" s="151">
        <v>6</v>
      </c>
      <c r="F217" s="152">
        <f t="shared" si="58"/>
        <v>7.56</v>
      </c>
      <c r="G217" s="152">
        <f t="shared" si="59"/>
        <v>567</v>
      </c>
      <c r="I217" s="79" t="s">
        <v>951</v>
      </c>
      <c r="J217" s="111"/>
      <c r="K217" s="112"/>
      <c r="L217" s="97"/>
      <c r="M217" s="93"/>
      <c r="N217" s="95"/>
      <c r="O217" s="96"/>
      <c r="Q217" s="98"/>
      <c r="S217" s="99"/>
    </row>
    <row r="218" spans="1:19" ht="15" x14ac:dyDescent="0.25">
      <c r="A218" s="148" t="s">
        <v>717</v>
      </c>
      <c r="B218" s="148" t="s">
        <v>718</v>
      </c>
      <c r="C218" s="149" t="s">
        <v>128</v>
      </c>
      <c r="D218" s="150">
        <v>16</v>
      </c>
      <c r="E218" s="151">
        <v>6</v>
      </c>
      <c r="F218" s="152">
        <f t="shared" si="58"/>
        <v>7.56</v>
      </c>
      <c r="G218" s="152">
        <f t="shared" si="59"/>
        <v>120.96</v>
      </c>
      <c r="I218" s="79" t="s">
        <v>952</v>
      </c>
      <c r="J218" s="111"/>
      <c r="K218" s="112"/>
      <c r="L218" s="97"/>
      <c r="M218" s="93"/>
      <c r="N218" s="95"/>
      <c r="O218" s="96"/>
      <c r="Q218" s="98"/>
      <c r="S218" s="99"/>
    </row>
    <row r="219" spans="1:19" ht="15" x14ac:dyDescent="0.25">
      <c r="A219" s="148" t="s">
        <v>719</v>
      </c>
      <c r="B219" s="148" t="s">
        <v>720</v>
      </c>
      <c r="C219" s="149" t="s">
        <v>128</v>
      </c>
      <c r="D219" s="150">
        <v>2</v>
      </c>
      <c r="E219" s="151">
        <v>20.9</v>
      </c>
      <c r="F219" s="152">
        <f t="shared" si="58"/>
        <v>26.34</v>
      </c>
      <c r="G219" s="152">
        <f t="shared" si="59"/>
        <v>52.68</v>
      </c>
      <c r="I219" s="79" t="s">
        <v>953</v>
      </c>
      <c r="J219" s="111"/>
      <c r="K219" s="112"/>
      <c r="L219" s="97"/>
      <c r="M219" s="93"/>
      <c r="N219" s="95"/>
      <c r="O219" s="96"/>
      <c r="Q219" s="98"/>
      <c r="S219" s="99"/>
    </row>
    <row r="220" spans="1:19" ht="15" x14ac:dyDescent="0.25">
      <c r="A220" s="148" t="s">
        <v>721</v>
      </c>
      <c r="B220" s="148" t="s">
        <v>722</v>
      </c>
      <c r="C220" s="149" t="s">
        <v>128</v>
      </c>
      <c r="D220" s="150">
        <v>1</v>
      </c>
      <c r="E220" s="151">
        <v>8.4700000000000006</v>
      </c>
      <c r="F220" s="152">
        <f t="shared" si="58"/>
        <v>10.67</v>
      </c>
      <c r="G220" s="152">
        <f t="shared" si="59"/>
        <v>10.67</v>
      </c>
      <c r="I220" s="79" t="s">
        <v>954</v>
      </c>
      <c r="J220" s="111"/>
      <c r="K220" s="112"/>
      <c r="L220" s="97"/>
      <c r="M220" s="93"/>
      <c r="N220" s="95"/>
      <c r="O220" s="96"/>
      <c r="Q220" s="98"/>
      <c r="S220" s="99"/>
    </row>
    <row r="221" spans="1:19" ht="15" x14ac:dyDescent="0.25">
      <c r="A221" s="148" t="s">
        <v>723</v>
      </c>
      <c r="B221" s="148" t="s">
        <v>724</v>
      </c>
      <c r="C221" s="149" t="s">
        <v>128</v>
      </c>
      <c r="D221" s="150">
        <v>1</v>
      </c>
      <c r="E221" s="151">
        <v>8.4700000000000006</v>
      </c>
      <c r="F221" s="152">
        <f t="shared" si="58"/>
        <v>10.67</v>
      </c>
      <c r="G221" s="152">
        <f t="shared" si="59"/>
        <v>10.67</v>
      </c>
      <c r="I221" s="79" t="s">
        <v>955</v>
      </c>
      <c r="J221" s="111"/>
      <c r="K221" s="112"/>
      <c r="L221" s="97"/>
      <c r="M221" s="93"/>
      <c r="N221" s="95"/>
      <c r="O221" s="96"/>
      <c r="Q221" s="98"/>
      <c r="S221" s="99"/>
    </row>
    <row r="222" spans="1:19" ht="15" x14ac:dyDescent="0.25">
      <c r="A222" s="148" t="s">
        <v>725</v>
      </c>
      <c r="B222" s="148" t="s">
        <v>726</v>
      </c>
      <c r="C222" s="149" t="s">
        <v>128</v>
      </c>
      <c r="D222" s="150">
        <v>2</v>
      </c>
      <c r="E222" s="151">
        <v>20.9</v>
      </c>
      <c r="F222" s="152">
        <f t="shared" si="58"/>
        <v>26.34</v>
      </c>
      <c r="G222" s="152">
        <f t="shared" si="59"/>
        <v>52.68</v>
      </c>
      <c r="I222" s="79" t="s">
        <v>956</v>
      </c>
      <c r="J222" s="111"/>
      <c r="K222" s="112"/>
      <c r="L222" s="97"/>
      <c r="M222" s="93"/>
      <c r="N222" s="95"/>
      <c r="O222" s="96"/>
      <c r="Q222" s="98"/>
      <c r="S222" s="99"/>
    </row>
    <row r="223" spans="1:19" ht="15" x14ac:dyDescent="0.25">
      <c r="A223" s="148" t="s">
        <v>727</v>
      </c>
      <c r="B223" s="148" t="s">
        <v>728</v>
      </c>
      <c r="C223" s="149" t="s">
        <v>128</v>
      </c>
      <c r="D223" s="150">
        <v>2</v>
      </c>
      <c r="E223" s="151">
        <v>4.21</v>
      </c>
      <c r="F223" s="152">
        <f t="shared" si="58"/>
        <v>5.31</v>
      </c>
      <c r="G223" s="152">
        <f t="shared" si="59"/>
        <v>10.62</v>
      </c>
      <c r="I223" s="79" t="s">
        <v>957</v>
      </c>
      <c r="J223" s="111"/>
      <c r="K223" s="112"/>
      <c r="L223" s="97"/>
      <c r="M223" s="93"/>
      <c r="N223" s="95"/>
      <c r="O223" s="96"/>
      <c r="Q223" s="98"/>
      <c r="S223" s="99"/>
    </row>
    <row r="224" spans="1:19" ht="15" x14ac:dyDescent="0.25">
      <c r="A224" s="148" t="s">
        <v>729</v>
      </c>
      <c r="B224" s="148" t="s">
        <v>730</v>
      </c>
      <c r="C224" s="149" t="s">
        <v>128</v>
      </c>
      <c r="D224" s="150">
        <v>18</v>
      </c>
      <c r="E224" s="151">
        <v>5.61</v>
      </c>
      <c r="F224" s="152">
        <f t="shared" si="58"/>
        <v>7.07</v>
      </c>
      <c r="G224" s="152">
        <f t="shared" si="59"/>
        <v>127.26</v>
      </c>
      <c r="I224" s="79" t="s">
        <v>958</v>
      </c>
      <c r="J224" s="111"/>
      <c r="K224" s="112"/>
      <c r="L224" s="97"/>
      <c r="M224" s="93"/>
      <c r="N224" s="95"/>
      <c r="O224" s="96"/>
      <c r="Q224" s="98"/>
      <c r="S224" s="99"/>
    </row>
    <row r="225" spans="1:19" ht="15" x14ac:dyDescent="0.25">
      <c r="A225" s="148" t="s">
        <v>731</v>
      </c>
      <c r="B225" s="148" t="s">
        <v>732</v>
      </c>
      <c r="C225" s="149" t="s">
        <v>128</v>
      </c>
      <c r="D225" s="150">
        <v>4</v>
      </c>
      <c r="E225" s="151">
        <v>7.58</v>
      </c>
      <c r="F225" s="152">
        <f t="shared" si="58"/>
        <v>9.5500000000000007</v>
      </c>
      <c r="G225" s="152">
        <f t="shared" si="59"/>
        <v>38.200000000000003</v>
      </c>
      <c r="I225" s="79" t="s">
        <v>959</v>
      </c>
      <c r="J225" s="111"/>
      <c r="K225" s="112"/>
      <c r="L225" s="97"/>
      <c r="M225" s="93"/>
      <c r="N225" s="95"/>
      <c r="O225" s="96"/>
      <c r="Q225" s="98"/>
      <c r="S225" s="99"/>
    </row>
    <row r="226" spans="1:19" ht="15" x14ac:dyDescent="0.25">
      <c r="A226" s="148" t="s">
        <v>733</v>
      </c>
      <c r="B226" s="148" t="s">
        <v>734</v>
      </c>
      <c r="C226" s="149" t="s">
        <v>128</v>
      </c>
      <c r="D226" s="150">
        <v>5</v>
      </c>
      <c r="E226" s="151">
        <v>13.6</v>
      </c>
      <c r="F226" s="152">
        <f t="shared" si="58"/>
        <v>17.14</v>
      </c>
      <c r="G226" s="152">
        <f t="shared" si="59"/>
        <v>85.7</v>
      </c>
      <c r="I226" s="79" t="s">
        <v>960</v>
      </c>
      <c r="J226" s="111"/>
      <c r="K226" s="112"/>
      <c r="L226" s="97"/>
      <c r="M226" s="93"/>
      <c r="N226" s="95"/>
      <c r="O226" s="96"/>
      <c r="Q226" s="98"/>
      <c r="S226" s="99"/>
    </row>
    <row r="227" spans="1:19" ht="15" x14ac:dyDescent="0.25">
      <c r="A227" s="148" t="s">
        <v>735</v>
      </c>
      <c r="B227" s="148" t="s">
        <v>736</v>
      </c>
      <c r="C227" s="149" t="s">
        <v>128</v>
      </c>
      <c r="D227" s="150">
        <v>16</v>
      </c>
      <c r="E227" s="151">
        <v>9.1</v>
      </c>
      <c r="F227" s="152">
        <f t="shared" si="58"/>
        <v>11.47</v>
      </c>
      <c r="G227" s="152">
        <f t="shared" si="59"/>
        <v>183.52</v>
      </c>
      <c r="I227" s="79" t="s">
        <v>961</v>
      </c>
      <c r="J227" s="111"/>
      <c r="K227" s="112"/>
      <c r="L227" s="97"/>
      <c r="M227" s="93"/>
      <c r="N227" s="95"/>
      <c r="O227" s="96"/>
      <c r="Q227" s="98"/>
      <c r="S227" s="99"/>
    </row>
    <row r="228" spans="1:19" ht="15" x14ac:dyDescent="0.25">
      <c r="A228" s="148" t="s">
        <v>737</v>
      </c>
      <c r="B228" s="148" t="s">
        <v>738</v>
      </c>
      <c r="C228" s="149" t="s">
        <v>128</v>
      </c>
      <c r="D228" s="150">
        <v>9</v>
      </c>
      <c r="E228" s="151">
        <v>11.15</v>
      </c>
      <c r="F228" s="152">
        <f t="shared" si="58"/>
        <v>14.05</v>
      </c>
      <c r="G228" s="152">
        <f t="shared" si="59"/>
        <v>126.45</v>
      </c>
      <c r="I228" s="79" t="s">
        <v>962</v>
      </c>
      <c r="J228" s="111"/>
      <c r="K228" s="112"/>
      <c r="L228" s="97"/>
      <c r="M228" s="93"/>
      <c r="N228" s="95"/>
      <c r="O228" s="96"/>
      <c r="Q228" s="98"/>
      <c r="S228" s="99"/>
    </row>
    <row r="229" spans="1:19" ht="15" x14ac:dyDescent="0.25">
      <c r="A229" s="158" t="s">
        <v>739</v>
      </c>
      <c r="B229" s="158" t="s">
        <v>740</v>
      </c>
      <c r="C229" s="159"/>
      <c r="D229" s="160"/>
      <c r="E229" s="161"/>
      <c r="F229" s="162"/>
      <c r="G229" s="162">
        <f>SUM(G230:G234)</f>
        <v>9353.9599999999991</v>
      </c>
      <c r="I229" s="79" t="s">
        <v>963</v>
      </c>
      <c r="J229" s="111"/>
      <c r="K229" s="112"/>
      <c r="L229" s="97"/>
      <c r="M229" s="93"/>
      <c r="N229" s="95"/>
      <c r="O229" s="96"/>
      <c r="Q229" s="98"/>
      <c r="S229" s="99"/>
    </row>
    <row r="230" spans="1:19" ht="51" x14ac:dyDescent="0.25">
      <c r="A230" s="148" t="s">
        <v>741</v>
      </c>
      <c r="B230" s="148" t="s">
        <v>742</v>
      </c>
      <c r="C230" s="149" t="s">
        <v>133</v>
      </c>
      <c r="D230" s="150">
        <v>150.80000000000001</v>
      </c>
      <c r="E230" s="151">
        <v>4.1100000000000003</v>
      </c>
      <c r="F230" s="152">
        <f t="shared" ref="F230:F234" si="60">ROUND(E230*$H$2,2)</f>
        <v>5.18</v>
      </c>
      <c r="G230" s="152">
        <f t="shared" ref="G230:G234" si="61">ROUND(F230*D230,2)</f>
        <v>781.14</v>
      </c>
      <c r="I230" s="79" t="s">
        <v>964</v>
      </c>
      <c r="J230" s="111"/>
      <c r="K230" s="112"/>
      <c r="L230" s="97"/>
      <c r="M230" s="93"/>
      <c r="N230" s="95"/>
      <c r="O230" s="96"/>
      <c r="Q230" s="98"/>
      <c r="S230" s="99"/>
    </row>
    <row r="231" spans="1:19" ht="51" x14ac:dyDescent="0.25">
      <c r="A231" s="148" t="s">
        <v>743</v>
      </c>
      <c r="B231" s="148" t="s">
        <v>744</v>
      </c>
      <c r="C231" s="149" t="s">
        <v>133</v>
      </c>
      <c r="D231" s="150">
        <v>259.94</v>
      </c>
      <c r="E231" s="151">
        <v>6.82</v>
      </c>
      <c r="F231" s="152">
        <f t="shared" si="60"/>
        <v>8.59</v>
      </c>
      <c r="G231" s="152">
        <f t="shared" si="61"/>
        <v>2232.88</v>
      </c>
      <c r="I231" s="79" t="s">
        <v>965</v>
      </c>
      <c r="J231" s="111"/>
      <c r="K231" s="112"/>
      <c r="L231" s="97"/>
      <c r="M231" s="93"/>
      <c r="N231" s="95"/>
      <c r="O231" s="96"/>
      <c r="Q231" s="98"/>
      <c r="S231" s="99"/>
    </row>
    <row r="232" spans="1:19" ht="51" x14ac:dyDescent="0.25">
      <c r="A232" s="148" t="s">
        <v>745</v>
      </c>
      <c r="B232" s="148" t="s">
        <v>746</v>
      </c>
      <c r="C232" s="149" t="s">
        <v>133</v>
      </c>
      <c r="D232" s="150">
        <v>108.52</v>
      </c>
      <c r="E232" s="151">
        <v>9.35</v>
      </c>
      <c r="F232" s="152">
        <f t="shared" si="60"/>
        <v>11.78</v>
      </c>
      <c r="G232" s="152">
        <f t="shared" si="61"/>
        <v>1278.3699999999999</v>
      </c>
      <c r="I232" s="79" t="s">
        <v>966</v>
      </c>
      <c r="J232" s="111"/>
      <c r="K232" s="112"/>
      <c r="L232" s="97"/>
      <c r="M232" s="93"/>
      <c r="N232" s="95"/>
      <c r="O232" s="96"/>
      <c r="Q232" s="98"/>
      <c r="S232" s="99"/>
    </row>
    <row r="233" spans="1:19" ht="51" x14ac:dyDescent="0.25">
      <c r="A233" s="148" t="s">
        <v>747</v>
      </c>
      <c r="B233" s="148" t="s">
        <v>748</v>
      </c>
      <c r="C233" s="149" t="s">
        <v>133</v>
      </c>
      <c r="D233" s="150">
        <v>99.41</v>
      </c>
      <c r="E233" s="151">
        <v>10.7</v>
      </c>
      <c r="F233" s="152">
        <f t="shared" si="60"/>
        <v>13.48</v>
      </c>
      <c r="G233" s="152">
        <f t="shared" si="61"/>
        <v>1340.05</v>
      </c>
      <c r="I233" s="79" t="s">
        <v>967</v>
      </c>
      <c r="J233" s="111"/>
      <c r="K233" s="112"/>
      <c r="L233" s="97"/>
      <c r="M233" s="93"/>
      <c r="N233" s="95"/>
      <c r="O233" s="96"/>
      <c r="Q233" s="98"/>
      <c r="S233" s="99"/>
    </row>
    <row r="234" spans="1:19" ht="51" x14ac:dyDescent="0.25">
      <c r="A234" s="148" t="s">
        <v>749</v>
      </c>
      <c r="B234" s="148" t="s">
        <v>750</v>
      </c>
      <c r="C234" s="149" t="s">
        <v>133</v>
      </c>
      <c r="D234" s="150">
        <v>179.61</v>
      </c>
      <c r="E234" s="151">
        <v>16.440000000000001</v>
      </c>
      <c r="F234" s="152">
        <f t="shared" si="60"/>
        <v>20.72</v>
      </c>
      <c r="G234" s="152">
        <f t="shared" si="61"/>
        <v>3721.52</v>
      </c>
      <c r="I234" s="79" t="s">
        <v>968</v>
      </c>
      <c r="J234" s="111"/>
      <c r="K234" s="112"/>
      <c r="L234" s="97"/>
      <c r="M234" s="93"/>
      <c r="N234" s="95"/>
      <c r="O234" s="96"/>
      <c r="Q234" s="98"/>
      <c r="S234" s="99"/>
    </row>
    <row r="235" spans="1:19" ht="15" x14ac:dyDescent="0.25">
      <c r="A235" s="158" t="s">
        <v>751</v>
      </c>
      <c r="B235" s="158" t="s">
        <v>752</v>
      </c>
      <c r="C235" s="159"/>
      <c r="D235" s="160"/>
      <c r="E235" s="161"/>
      <c r="F235" s="162"/>
      <c r="G235" s="162">
        <f>SUM(G236:G242)</f>
        <v>12273.869999999999</v>
      </c>
      <c r="I235" s="79" t="s">
        <v>969</v>
      </c>
      <c r="J235" s="111"/>
      <c r="K235" s="112"/>
      <c r="L235" s="97"/>
      <c r="M235" s="93"/>
      <c r="N235" s="95"/>
      <c r="O235" s="96"/>
      <c r="Q235" s="98"/>
      <c r="S235" s="99"/>
    </row>
    <row r="236" spans="1:19" ht="15" x14ac:dyDescent="0.25">
      <c r="A236" s="148" t="s">
        <v>753</v>
      </c>
      <c r="B236" s="148" t="s">
        <v>754</v>
      </c>
      <c r="C236" s="149" t="s">
        <v>128</v>
      </c>
      <c r="D236" s="150">
        <v>2</v>
      </c>
      <c r="E236" s="151">
        <v>22.21</v>
      </c>
      <c r="F236" s="152">
        <f t="shared" ref="F236:F242" si="62">ROUND(E236*$H$2,2)</f>
        <v>27.99</v>
      </c>
      <c r="G236" s="152">
        <f t="shared" ref="G236:G242" si="63">ROUND(F236*D236,2)</f>
        <v>55.98</v>
      </c>
      <c r="I236" s="79" t="s">
        <v>970</v>
      </c>
      <c r="J236" s="111"/>
      <c r="K236" s="112"/>
      <c r="L236" s="97"/>
      <c r="M236" s="93"/>
      <c r="N236" s="95"/>
      <c r="O236" s="96"/>
      <c r="Q236" s="98"/>
      <c r="S236" s="99"/>
    </row>
    <row r="237" spans="1:19" ht="15" x14ac:dyDescent="0.25">
      <c r="A237" s="148" t="s">
        <v>755</v>
      </c>
      <c r="B237" s="148" t="s">
        <v>756</v>
      </c>
      <c r="C237" s="149" t="s">
        <v>128</v>
      </c>
      <c r="D237" s="150">
        <v>1</v>
      </c>
      <c r="E237" s="151">
        <v>27.56</v>
      </c>
      <c r="F237" s="152">
        <f t="shared" si="62"/>
        <v>34.729999999999997</v>
      </c>
      <c r="G237" s="152">
        <f t="shared" si="63"/>
        <v>34.729999999999997</v>
      </c>
      <c r="I237" s="79" t="s">
        <v>971</v>
      </c>
      <c r="J237" s="111"/>
      <c r="K237" s="112"/>
      <c r="L237" s="97"/>
      <c r="M237" s="93"/>
      <c r="N237" s="95"/>
      <c r="O237" s="96"/>
      <c r="Q237" s="98"/>
      <c r="S237" s="99"/>
    </row>
    <row r="238" spans="1:19" ht="15" x14ac:dyDescent="0.25">
      <c r="A238" s="148" t="s">
        <v>757</v>
      </c>
      <c r="B238" s="148" t="s">
        <v>758</v>
      </c>
      <c r="C238" s="149" t="s">
        <v>128</v>
      </c>
      <c r="D238" s="150">
        <v>1</v>
      </c>
      <c r="E238" s="151">
        <v>21.3</v>
      </c>
      <c r="F238" s="152">
        <f t="shared" si="62"/>
        <v>26.84</v>
      </c>
      <c r="G238" s="152">
        <f t="shared" si="63"/>
        <v>26.84</v>
      </c>
      <c r="I238" s="79" t="s">
        <v>972</v>
      </c>
      <c r="J238" s="111"/>
      <c r="K238" s="112"/>
      <c r="L238" s="97"/>
      <c r="M238" s="93"/>
      <c r="N238" s="95"/>
      <c r="O238" s="96"/>
      <c r="Q238" s="98"/>
      <c r="S238" s="99"/>
    </row>
    <row r="239" spans="1:19" ht="25.5" x14ac:dyDescent="0.25">
      <c r="A239" s="148" t="s">
        <v>759</v>
      </c>
      <c r="B239" s="148" t="s">
        <v>760</v>
      </c>
      <c r="C239" s="149" t="s">
        <v>128</v>
      </c>
      <c r="D239" s="150">
        <v>2</v>
      </c>
      <c r="E239" s="151">
        <v>40.06</v>
      </c>
      <c r="F239" s="152">
        <f t="shared" si="62"/>
        <v>50.48</v>
      </c>
      <c r="G239" s="152">
        <f t="shared" si="63"/>
        <v>100.96</v>
      </c>
      <c r="I239" s="79" t="s">
        <v>256</v>
      </c>
      <c r="J239" s="111"/>
      <c r="K239" s="112"/>
      <c r="L239" s="97"/>
      <c r="M239" s="93"/>
      <c r="N239" s="95"/>
      <c r="O239" s="96"/>
      <c r="Q239" s="98"/>
      <c r="S239" s="99"/>
    </row>
    <row r="240" spans="1:19" ht="15" x14ac:dyDescent="0.25">
      <c r="A240" s="148" t="s">
        <v>761</v>
      </c>
      <c r="B240" s="148" t="s">
        <v>762</v>
      </c>
      <c r="C240" s="149" t="s">
        <v>128</v>
      </c>
      <c r="D240" s="150">
        <v>8</v>
      </c>
      <c r="E240" s="151">
        <v>11.58</v>
      </c>
      <c r="F240" s="152">
        <f t="shared" si="62"/>
        <v>14.59</v>
      </c>
      <c r="G240" s="152">
        <f t="shared" si="63"/>
        <v>116.72</v>
      </c>
      <c r="I240" s="79" t="s">
        <v>257</v>
      </c>
      <c r="J240" s="111"/>
      <c r="K240" s="112"/>
      <c r="L240" s="97"/>
      <c r="M240" s="93"/>
      <c r="N240" s="95"/>
      <c r="O240" s="96"/>
      <c r="Q240" s="98"/>
      <c r="S240" s="99"/>
    </row>
    <row r="241" spans="1:19" ht="15" x14ac:dyDescent="0.25">
      <c r="A241" s="148" t="s">
        <v>763</v>
      </c>
      <c r="B241" s="148" t="s">
        <v>764</v>
      </c>
      <c r="C241" s="149" t="s">
        <v>128</v>
      </c>
      <c r="D241" s="150">
        <v>9</v>
      </c>
      <c r="E241" s="151">
        <v>218.84</v>
      </c>
      <c r="F241" s="152">
        <f t="shared" si="62"/>
        <v>275.76</v>
      </c>
      <c r="G241" s="152">
        <f t="shared" si="63"/>
        <v>2481.84</v>
      </c>
      <c r="I241" s="79" t="s">
        <v>258</v>
      </c>
      <c r="J241" s="111"/>
      <c r="K241" s="112"/>
      <c r="L241" s="97"/>
      <c r="M241" s="93"/>
      <c r="N241" s="95"/>
      <c r="O241" s="96"/>
      <c r="Q241" s="98"/>
      <c r="S241" s="99"/>
    </row>
    <row r="242" spans="1:19" ht="25.5" x14ac:dyDescent="0.25">
      <c r="A242" s="148" t="s">
        <v>765</v>
      </c>
      <c r="B242" s="148" t="s">
        <v>766</v>
      </c>
      <c r="C242" s="149" t="s">
        <v>128</v>
      </c>
      <c r="D242" s="150">
        <v>20</v>
      </c>
      <c r="E242" s="151">
        <v>375.24</v>
      </c>
      <c r="F242" s="152">
        <f t="shared" si="62"/>
        <v>472.84</v>
      </c>
      <c r="G242" s="152">
        <f t="shared" si="63"/>
        <v>9456.7999999999993</v>
      </c>
      <c r="I242" s="79" t="s">
        <v>973</v>
      </c>
      <c r="J242" s="111"/>
      <c r="K242" s="112"/>
      <c r="L242" s="97"/>
      <c r="M242" s="93"/>
      <c r="N242" s="95"/>
      <c r="O242" s="96"/>
      <c r="Q242" s="98"/>
      <c r="S242" s="99"/>
    </row>
    <row r="243" spans="1:19" ht="25.5" x14ac:dyDescent="0.25">
      <c r="A243" s="154" t="s">
        <v>767</v>
      </c>
      <c r="B243" s="154" t="s">
        <v>768</v>
      </c>
      <c r="C243" s="5"/>
      <c r="D243" s="155"/>
      <c r="E243" s="156"/>
      <c r="F243" s="157"/>
      <c r="G243" s="157">
        <f>SUM(G244:G253)</f>
        <v>16530.340000000004</v>
      </c>
      <c r="I243" s="79" t="s">
        <v>974</v>
      </c>
      <c r="J243" s="111"/>
      <c r="K243" s="112"/>
      <c r="L243" s="97"/>
      <c r="M243" s="93"/>
      <c r="N243" s="95"/>
      <c r="O243" s="96"/>
      <c r="Q243" s="98"/>
      <c r="S243" s="99"/>
    </row>
    <row r="244" spans="1:19" ht="15" x14ac:dyDescent="0.25">
      <c r="A244" s="148" t="s">
        <v>769</v>
      </c>
      <c r="B244" s="148" t="s">
        <v>770</v>
      </c>
      <c r="C244" s="149" t="s">
        <v>128</v>
      </c>
      <c r="D244" s="150">
        <v>6</v>
      </c>
      <c r="E244" s="151">
        <v>78.44</v>
      </c>
      <c r="F244" s="152">
        <f t="shared" ref="F244:F253" si="64">ROUND(E244*$H$2,2)</f>
        <v>98.84</v>
      </c>
      <c r="G244" s="152">
        <f t="shared" ref="G244:G253" si="65">ROUND(F244*D244,2)</f>
        <v>593.04</v>
      </c>
      <c r="I244" s="79" t="s">
        <v>975</v>
      </c>
      <c r="J244" s="111"/>
      <c r="K244" s="112"/>
      <c r="L244" s="97"/>
      <c r="M244" s="93"/>
      <c r="N244" s="95"/>
      <c r="O244" s="96"/>
      <c r="Q244" s="98"/>
      <c r="S244" s="99"/>
    </row>
    <row r="245" spans="1:19" ht="15" x14ac:dyDescent="0.25">
      <c r="A245" s="148" t="s">
        <v>771</v>
      </c>
      <c r="B245" s="148" t="s">
        <v>772</v>
      </c>
      <c r="C245" s="149" t="s">
        <v>133</v>
      </c>
      <c r="D245" s="150">
        <v>21</v>
      </c>
      <c r="E245" s="151">
        <v>57.77</v>
      </c>
      <c r="F245" s="152">
        <f t="shared" si="64"/>
        <v>72.8</v>
      </c>
      <c r="G245" s="152">
        <f t="shared" si="65"/>
        <v>1528.8</v>
      </c>
      <c r="I245" s="79" t="s">
        <v>976</v>
      </c>
      <c r="J245" s="111"/>
      <c r="K245" s="112"/>
      <c r="L245" s="97"/>
      <c r="M245" s="93"/>
      <c r="N245" s="95"/>
      <c r="O245" s="96"/>
      <c r="Q245" s="98"/>
      <c r="S245" s="99"/>
    </row>
    <row r="246" spans="1:19" ht="15" x14ac:dyDescent="0.25">
      <c r="A246" s="148" t="s">
        <v>773</v>
      </c>
      <c r="B246" s="148" t="s">
        <v>774</v>
      </c>
      <c r="C246" s="149" t="s">
        <v>133</v>
      </c>
      <c r="D246" s="150">
        <v>120</v>
      </c>
      <c r="E246" s="151">
        <v>74.989999999999995</v>
      </c>
      <c r="F246" s="152">
        <f t="shared" si="64"/>
        <v>94.49</v>
      </c>
      <c r="G246" s="152">
        <f t="shared" si="65"/>
        <v>11338.8</v>
      </c>
      <c r="I246" s="79" t="s">
        <v>977</v>
      </c>
      <c r="J246" s="111"/>
      <c r="K246" s="112"/>
      <c r="L246" s="97"/>
      <c r="M246" s="93"/>
      <c r="N246" s="95"/>
      <c r="O246" s="96"/>
      <c r="Q246" s="98"/>
      <c r="S246" s="99"/>
    </row>
    <row r="247" spans="1:19" ht="15" x14ac:dyDescent="0.25">
      <c r="A247" s="148" t="s">
        <v>775</v>
      </c>
      <c r="B247" s="148" t="s">
        <v>776</v>
      </c>
      <c r="C247" s="149" t="s">
        <v>133</v>
      </c>
      <c r="D247" s="150">
        <v>11.4</v>
      </c>
      <c r="E247" s="151">
        <v>17.649999999999999</v>
      </c>
      <c r="F247" s="152">
        <f t="shared" si="64"/>
        <v>22.24</v>
      </c>
      <c r="G247" s="152">
        <f t="shared" si="65"/>
        <v>253.54</v>
      </c>
      <c r="I247" s="79" t="s">
        <v>978</v>
      </c>
      <c r="J247" s="111"/>
      <c r="K247" s="112"/>
      <c r="L247" s="97"/>
      <c r="M247" s="93"/>
      <c r="N247" s="95"/>
      <c r="O247" s="96"/>
      <c r="Q247" s="98"/>
      <c r="S247" s="99"/>
    </row>
    <row r="248" spans="1:19" ht="15" x14ac:dyDescent="0.25">
      <c r="A248" s="148" t="s">
        <v>777</v>
      </c>
      <c r="B248" s="148" t="s">
        <v>778</v>
      </c>
      <c r="C248" s="149" t="s">
        <v>127</v>
      </c>
      <c r="D248" s="150">
        <v>18</v>
      </c>
      <c r="E248" s="151">
        <v>67.28</v>
      </c>
      <c r="F248" s="152">
        <f t="shared" si="64"/>
        <v>84.78</v>
      </c>
      <c r="G248" s="152">
        <f t="shared" si="65"/>
        <v>1526.04</v>
      </c>
      <c r="I248" s="79" t="s">
        <v>979</v>
      </c>
      <c r="J248" s="111"/>
      <c r="K248" s="112"/>
      <c r="L248" s="97"/>
      <c r="M248" s="93"/>
      <c r="N248" s="95"/>
      <c r="O248" s="96"/>
      <c r="Q248" s="98"/>
      <c r="S248" s="99"/>
    </row>
    <row r="249" spans="1:19" ht="15" x14ac:dyDescent="0.25">
      <c r="A249" s="148" t="s">
        <v>779</v>
      </c>
      <c r="B249" s="148" t="s">
        <v>780</v>
      </c>
      <c r="C249" s="149" t="s">
        <v>127</v>
      </c>
      <c r="D249" s="150">
        <v>18</v>
      </c>
      <c r="E249" s="151">
        <v>27.2</v>
      </c>
      <c r="F249" s="152">
        <f t="shared" si="64"/>
        <v>34.270000000000003</v>
      </c>
      <c r="G249" s="152">
        <f t="shared" si="65"/>
        <v>616.86</v>
      </c>
      <c r="I249" s="79" t="s">
        <v>980</v>
      </c>
      <c r="J249" s="111"/>
      <c r="K249" s="112"/>
      <c r="L249" s="97"/>
      <c r="M249" s="93"/>
      <c r="N249" s="95"/>
      <c r="O249" s="96"/>
      <c r="Q249" s="98"/>
      <c r="S249" s="99"/>
    </row>
    <row r="250" spans="1:19" ht="15" x14ac:dyDescent="0.25">
      <c r="A250" s="148" t="s">
        <v>781</v>
      </c>
      <c r="B250" s="148" t="s">
        <v>782</v>
      </c>
      <c r="C250" s="149" t="s">
        <v>128</v>
      </c>
      <c r="D250" s="150">
        <v>6</v>
      </c>
      <c r="E250" s="151">
        <v>45.75</v>
      </c>
      <c r="F250" s="152">
        <f t="shared" si="64"/>
        <v>57.65</v>
      </c>
      <c r="G250" s="152">
        <f t="shared" si="65"/>
        <v>345.9</v>
      </c>
      <c r="I250" s="79" t="s">
        <v>981</v>
      </c>
      <c r="J250" s="111"/>
      <c r="K250" s="112"/>
      <c r="L250" s="97"/>
      <c r="M250" s="93"/>
      <c r="N250" s="95"/>
      <c r="O250" s="96"/>
      <c r="Q250" s="98"/>
      <c r="S250" s="99"/>
    </row>
    <row r="251" spans="1:19" ht="15" x14ac:dyDescent="0.25">
      <c r="A251" s="148" t="s">
        <v>783</v>
      </c>
      <c r="B251" s="148" t="s">
        <v>784</v>
      </c>
      <c r="C251" s="149" t="s">
        <v>128</v>
      </c>
      <c r="D251" s="150">
        <v>6</v>
      </c>
      <c r="E251" s="151">
        <v>10.87</v>
      </c>
      <c r="F251" s="152">
        <f t="shared" si="64"/>
        <v>13.7</v>
      </c>
      <c r="G251" s="152">
        <f t="shared" si="65"/>
        <v>82.2</v>
      </c>
      <c r="I251" s="79" t="s">
        <v>982</v>
      </c>
      <c r="J251" s="111"/>
      <c r="K251" s="112"/>
      <c r="L251" s="97"/>
      <c r="M251" s="93"/>
      <c r="N251" s="95"/>
      <c r="O251" s="96"/>
      <c r="Q251" s="98"/>
      <c r="S251" s="99"/>
    </row>
    <row r="252" spans="1:19" ht="15" x14ac:dyDescent="0.25">
      <c r="A252" s="148" t="s">
        <v>785</v>
      </c>
      <c r="B252" s="148" t="s">
        <v>786</v>
      </c>
      <c r="C252" s="149" t="s">
        <v>128</v>
      </c>
      <c r="D252" s="150">
        <v>6</v>
      </c>
      <c r="E252" s="151">
        <v>21.55</v>
      </c>
      <c r="F252" s="152">
        <f t="shared" si="64"/>
        <v>27.16</v>
      </c>
      <c r="G252" s="152">
        <f t="shared" si="65"/>
        <v>162.96</v>
      </c>
      <c r="I252" s="79" t="s">
        <v>983</v>
      </c>
      <c r="J252" s="111"/>
      <c r="K252" s="112"/>
      <c r="L252" s="97"/>
      <c r="M252" s="93"/>
      <c r="N252" s="95"/>
      <c r="O252" s="96"/>
      <c r="Q252" s="98"/>
      <c r="S252" s="99"/>
    </row>
    <row r="253" spans="1:19" ht="15" x14ac:dyDescent="0.25">
      <c r="A253" s="148" t="s">
        <v>787</v>
      </c>
      <c r="B253" s="148" t="s">
        <v>788</v>
      </c>
      <c r="C253" s="149" t="s">
        <v>128</v>
      </c>
      <c r="D253" s="150">
        <v>6</v>
      </c>
      <c r="E253" s="151">
        <v>10.87</v>
      </c>
      <c r="F253" s="152">
        <f t="shared" si="64"/>
        <v>13.7</v>
      </c>
      <c r="G253" s="152">
        <f t="shared" si="65"/>
        <v>82.2</v>
      </c>
      <c r="I253" s="79" t="s">
        <v>984</v>
      </c>
      <c r="J253" s="111"/>
      <c r="K253" s="112"/>
      <c r="L253" s="97"/>
      <c r="M253" s="93"/>
      <c r="N253" s="95"/>
      <c r="O253" s="96"/>
      <c r="Q253" s="98"/>
      <c r="S253" s="99"/>
    </row>
    <row r="254" spans="1:19" ht="15" x14ac:dyDescent="0.25">
      <c r="A254" s="154" t="s">
        <v>789</v>
      </c>
      <c r="B254" s="154" t="s">
        <v>790</v>
      </c>
      <c r="C254" s="5"/>
      <c r="D254" s="155"/>
      <c r="E254" s="156"/>
      <c r="F254" s="157"/>
      <c r="G254" s="157">
        <f>SUM(G255,G263)</f>
        <v>107364.97</v>
      </c>
      <c r="I254" s="79" t="s">
        <v>985</v>
      </c>
      <c r="J254" s="111"/>
      <c r="K254" s="112"/>
      <c r="L254" s="97"/>
      <c r="M254" s="93"/>
      <c r="N254" s="95"/>
      <c r="O254" s="96"/>
      <c r="Q254" s="98"/>
      <c r="S254" s="99"/>
    </row>
    <row r="255" spans="1:19" ht="15" x14ac:dyDescent="0.25">
      <c r="A255" s="158" t="s">
        <v>791</v>
      </c>
      <c r="B255" s="158" t="s">
        <v>792</v>
      </c>
      <c r="C255" s="159"/>
      <c r="D255" s="160"/>
      <c r="E255" s="161"/>
      <c r="F255" s="162"/>
      <c r="G255" s="162">
        <f>SUM(G256:G262)</f>
        <v>26017.979999999996</v>
      </c>
      <c r="I255" s="79" t="s">
        <v>986</v>
      </c>
      <c r="J255" s="111"/>
      <c r="K255" s="112"/>
      <c r="L255" s="97"/>
      <c r="M255" s="93"/>
      <c r="N255" s="95"/>
      <c r="O255" s="96"/>
      <c r="Q255" s="98"/>
      <c r="S255" s="99"/>
    </row>
    <row r="256" spans="1:19" ht="15" x14ac:dyDescent="0.25">
      <c r="A256" s="148" t="s">
        <v>793</v>
      </c>
      <c r="B256" s="148" t="s">
        <v>794</v>
      </c>
      <c r="C256" s="149" t="s">
        <v>125</v>
      </c>
      <c r="D256" s="150">
        <v>2.1</v>
      </c>
      <c r="E256" s="151">
        <v>326.85000000000002</v>
      </c>
      <c r="F256" s="152">
        <f t="shared" ref="F256:F262" si="66">ROUND(E256*$H$2,2)</f>
        <v>411.86</v>
      </c>
      <c r="G256" s="152">
        <f t="shared" ref="G256:G262" si="67">ROUND(F256*D256,2)</f>
        <v>864.91</v>
      </c>
      <c r="I256" s="79" t="s">
        <v>987</v>
      </c>
      <c r="J256" s="111"/>
      <c r="K256" s="112"/>
      <c r="L256" s="97"/>
      <c r="M256" s="93"/>
      <c r="N256" s="95"/>
      <c r="O256" s="96"/>
      <c r="Q256" s="98"/>
      <c r="S256" s="99"/>
    </row>
    <row r="257" spans="1:19" ht="15" x14ac:dyDescent="0.25">
      <c r="A257" s="148" t="s">
        <v>795</v>
      </c>
      <c r="B257" s="148" t="s">
        <v>796</v>
      </c>
      <c r="C257" s="149" t="s">
        <v>125</v>
      </c>
      <c r="D257" s="150">
        <v>4.3499999999999996</v>
      </c>
      <c r="E257" s="151">
        <v>326.85000000000002</v>
      </c>
      <c r="F257" s="152">
        <f t="shared" si="66"/>
        <v>411.86</v>
      </c>
      <c r="G257" s="152">
        <f t="shared" si="67"/>
        <v>1791.59</v>
      </c>
      <c r="I257" s="79" t="s">
        <v>988</v>
      </c>
      <c r="J257" s="111"/>
      <c r="K257" s="112"/>
      <c r="L257" s="97"/>
      <c r="M257" s="93"/>
      <c r="N257" s="95"/>
      <c r="O257" s="96"/>
      <c r="Q257" s="98"/>
      <c r="S257" s="99"/>
    </row>
    <row r="258" spans="1:19" ht="25.5" x14ac:dyDescent="0.25">
      <c r="A258" s="148" t="s">
        <v>797</v>
      </c>
      <c r="B258" s="148" t="s">
        <v>798</v>
      </c>
      <c r="C258" s="149" t="s">
        <v>124</v>
      </c>
      <c r="D258" s="150">
        <v>1</v>
      </c>
      <c r="E258" s="151">
        <v>8050.69</v>
      </c>
      <c r="F258" s="152">
        <f t="shared" si="66"/>
        <v>10144.67</v>
      </c>
      <c r="G258" s="152">
        <f t="shared" si="67"/>
        <v>10144.67</v>
      </c>
      <c r="I258" s="79" t="s">
        <v>989</v>
      </c>
      <c r="J258" s="111"/>
      <c r="K258" s="112"/>
      <c r="L258" s="97"/>
      <c r="M258" s="93"/>
      <c r="N258" s="95"/>
      <c r="O258" s="96"/>
      <c r="Q258" s="98"/>
      <c r="S258" s="99"/>
    </row>
    <row r="259" spans="1:19" ht="15" x14ac:dyDescent="0.25">
      <c r="A259" s="148" t="s">
        <v>799</v>
      </c>
      <c r="B259" s="148" t="s">
        <v>800</v>
      </c>
      <c r="C259" s="149" t="s">
        <v>124</v>
      </c>
      <c r="D259" s="150">
        <v>1</v>
      </c>
      <c r="E259" s="151">
        <v>3506.46</v>
      </c>
      <c r="F259" s="152">
        <f t="shared" si="66"/>
        <v>4418.49</v>
      </c>
      <c r="G259" s="152">
        <f t="shared" si="67"/>
        <v>4418.49</v>
      </c>
      <c r="I259" s="79" t="s">
        <v>990</v>
      </c>
      <c r="J259" s="111"/>
      <c r="K259" s="112"/>
      <c r="L259" s="97"/>
      <c r="M259" s="93"/>
      <c r="N259" s="95"/>
      <c r="O259" s="96"/>
      <c r="Q259" s="98"/>
      <c r="S259" s="99"/>
    </row>
    <row r="260" spans="1:19" ht="15" x14ac:dyDescent="0.25">
      <c r="A260" s="148" t="s">
        <v>801</v>
      </c>
      <c r="B260" s="148" t="s">
        <v>802</v>
      </c>
      <c r="C260" s="149" t="s">
        <v>124</v>
      </c>
      <c r="D260" s="150">
        <v>1</v>
      </c>
      <c r="E260" s="151">
        <v>2128.73</v>
      </c>
      <c r="F260" s="152">
        <f t="shared" si="66"/>
        <v>2682.41</v>
      </c>
      <c r="G260" s="152">
        <f t="shared" si="67"/>
        <v>2682.41</v>
      </c>
      <c r="I260" s="79" t="s">
        <v>991</v>
      </c>
      <c r="J260" s="111"/>
      <c r="K260" s="112"/>
      <c r="L260" s="97"/>
      <c r="M260" s="93"/>
      <c r="N260" s="95"/>
      <c r="O260" s="96"/>
      <c r="Q260" s="98"/>
      <c r="S260" s="99"/>
    </row>
    <row r="261" spans="1:19" ht="15" x14ac:dyDescent="0.25">
      <c r="A261" s="148" t="s">
        <v>803</v>
      </c>
      <c r="B261" s="148" t="s">
        <v>804</v>
      </c>
      <c r="C261" s="149" t="s">
        <v>133</v>
      </c>
      <c r="D261" s="150">
        <v>9.6</v>
      </c>
      <c r="E261" s="151">
        <v>397.31</v>
      </c>
      <c r="F261" s="152">
        <f t="shared" si="66"/>
        <v>500.65</v>
      </c>
      <c r="G261" s="152">
        <f t="shared" si="67"/>
        <v>4806.24</v>
      </c>
      <c r="I261" s="79" t="s">
        <v>992</v>
      </c>
      <c r="J261" s="111"/>
      <c r="K261" s="112"/>
      <c r="L261" s="97"/>
      <c r="M261" s="93"/>
      <c r="N261" s="95"/>
      <c r="O261" s="96"/>
      <c r="Q261" s="98"/>
      <c r="S261" s="99"/>
    </row>
    <row r="262" spans="1:19" ht="15" x14ac:dyDescent="0.25">
      <c r="A262" s="148" t="s">
        <v>805</v>
      </c>
      <c r="B262" s="148" t="s">
        <v>806</v>
      </c>
      <c r="C262" s="149" t="s">
        <v>133</v>
      </c>
      <c r="D262" s="150">
        <v>12.2</v>
      </c>
      <c r="E262" s="151">
        <v>85.19</v>
      </c>
      <c r="F262" s="152">
        <f t="shared" si="66"/>
        <v>107.35</v>
      </c>
      <c r="G262" s="152">
        <f t="shared" si="67"/>
        <v>1309.67</v>
      </c>
      <c r="I262" s="79" t="s">
        <v>993</v>
      </c>
      <c r="J262" s="111"/>
      <c r="K262" s="112"/>
      <c r="L262" s="97"/>
      <c r="M262" s="93"/>
      <c r="N262" s="95"/>
      <c r="O262" s="96"/>
      <c r="Q262" s="98"/>
      <c r="S262" s="99"/>
    </row>
    <row r="263" spans="1:19" ht="15" x14ac:dyDescent="0.25">
      <c r="A263" s="158" t="s">
        <v>807</v>
      </c>
      <c r="B263" s="158" t="s">
        <v>808</v>
      </c>
      <c r="C263" s="159"/>
      <c r="D263" s="160"/>
      <c r="E263" s="161"/>
      <c r="F263" s="162"/>
      <c r="G263" s="162">
        <f>SUM(G264:G265)</f>
        <v>81346.990000000005</v>
      </c>
      <c r="I263" s="79" t="s">
        <v>994</v>
      </c>
      <c r="J263" s="111"/>
      <c r="K263" s="112"/>
      <c r="L263" s="97"/>
      <c r="M263" s="93"/>
      <c r="N263" s="95"/>
      <c r="O263" s="96"/>
      <c r="Q263" s="98"/>
      <c r="S263" s="99"/>
    </row>
    <row r="264" spans="1:19" ht="15" x14ac:dyDescent="0.25">
      <c r="A264" s="148" t="s">
        <v>809</v>
      </c>
      <c r="B264" s="148" t="s">
        <v>810</v>
      </c>
      <c r="C264" s="149" t="s">
        <v>125</v>
      </c>
      <c r="D264" s="150">
        <v>149.52000000000001</v>
      </c>
      <c r="E264" s="151">
        <v>411.56</v>
      </c>
      <c r="F264" s="152">
        <f t="shared" ref="F264:F265" si="68">ROUND(E264*$H$2,2)</f>
        <v>518.61</v>
      </c>
      <c r="G264" s="152">
        <f t="shared" ref="G264:G265" si="69">ROUND(F264*D264,2)</f>
        <v>77542.570000000007</v>
      </c>
      <c r="I264" s="79" t="s">
        <v>995</v>
      </c>
      <c r="J264" s="111"/>
      <c r="K264" s="112"/>
      <c r="L264" s="97"/>
      <c r="M264" s="93"/>
      <c r="N264" s="95"/>
      <c r="O264" s="96"/>
      <c r="Q264" s="98"/>
      <c r="S264" s="99"/>
    </row>
    <row r="265" spans="1:19" ht="15" x14ac:dyDescent="0.25">
      <c r="A265" s="148" t="s">
        <v>811</v>
      </c>
      <c r="B265" s="148" t="s">
        <v>812</v>
      </c>
      <c r="C265" s="149" t="s">
        <v>125</v>
      </c>
      <c r="D265" s="150">
        <v>7.56</v>
      </c>
      <c r="E265" s="151">
        <v>399.36</v>
      </c>
      <c r="F265" s="152">
        <f t="shared" si="68"/>
        <v>503.23</v>
      </c>
      <c r="G265" s="152">
        <f t="shared" si="69"/>
        <v>3804.42</v>
      </c>
      <c r="I265" s="79" t="s">
        <v>996</v>
      </c>
      <c r="J265" s="111"/>
      <c r="K265" s="112"/>
      <c r="L265" s="97"/>
      <c r="M265" s="93"/>
      <c r="N265" s="95"/>
      <c r="O265" s="96"/>
      <c r="Q265" s="98"/>
      <c r="S265" s="99"/>
    </row>
    <row r="266" spans="1:19" ht="15" x14ac:dyDescent="0.25">
      <c r="A266" s="154" t="s">
        <v>813</v>
      </c>
      <c r="B266" s="154" t="s">
        <v>279</v>
      </c>
      <c r="C266" s="5"/>
      <c r="D266" s="155"/>
      <c r="E266" s="156"/>
      <c r="F266" s="157"/>
      <c r="G266" s="157">
        <f>SUM(G267:G268)</f>
        <v>2613.4699999999998</v>
      </c>
      <c r="I266" s="79" t="s">
        <v>997</v>
      </c>
      <c r="J266" s="111"/>
      <c r="K266" s="112"/>
      <c r="L266" s="97"/>
      <c r="M266" s="93"/>
      <c r="N266" s="95"/>
      <c r="O266" s="96"/>
      <c r="Q266" s="98"/>
      <c r="S266" s="99"/>
    </row>
    <row r="267" spans="1:19" ht="15" x14ac:dyDescent="0.25">
      <c r="A267" s="148" t="s">
        <v>814</v>
      </c>
      <c r="B267" s="148" t="s">
        <v>815</v>
      </c>
      <c r="C267" s="149" t="s">
        <v>125</v>
      </c>
      <c r="D267" s="150">
        <v>810.03</v>
      </c>
      <c r="E267" s="151">
        <v>1.63</v>
      </c>
      <c r="F267" s="152">
        <f t="shared" ref="F267:F268" si="70">ROUND(E267*$H$2,2)</f>
        <v>2.0499999999999998</v>
      </c>
      <c r="G267" s="152">
        <f t="shared" ref="G267:G268" si="71">ROUND(F267*D267,2)</f>
        <v>1660.56</v>
      </c>
      <c r="I267" s="79" t="s">
        <v>998</v>
      </c>
      <c r="J267" s="111"/>
      <c r="K267" s="112"/>
      <c r="L267" s="97"/>
      <c r="M267" s="93"/>
      <c r="N267" s="95"/>
      <c r="O267" s="96"/>
      <c r="Q267" s="98"/>
      <c r="S267" s="99"/>
    </row>
    <row r="268" spans="1:19" ht="15" x14ac:dyDescent="0.25">
      <c r="A268" s="148" t="s">
        <v>816</v>
      </c>
      <c r="B268" s="148" t="s">
        <v>817</v>
      </c>
      <c r="C268" s="149" t="s">
        <v>128</v>
      </c>
      <c r="D268" s="150">
        <v>1</v>
      </c>
      <c r="E268" s="151">
        <v>756.22</v>
      </c>
      <c r="F268" s="152">
        <f t="shared" si="70"/>
        <v>952.91</v>
      </c>
      <c r="G268" s="152">
        <f t="shared" si="71"/>
        <v>952.91</v>
      </c>
      <c r="I268" s="79" t="s">
        <v>999</v>
      </c>
      <c r="J268" s="111"/>
      <c r="K268" s="112"/>
      <c r="L268" s="97"/>
      <c r="M268" s="93"/>
      <c r="N268" s="95"/>
      <c r="O268" s="96"/>
      <c r="Q268" s="98"/>
      <c r="S268" s="99"/>
    </row>
    <row r="269" spans="1:19" ht="15" customHeight="1" x14ac:dyDescent="0.25">
      <c r="E269" s="145" t="s">
        <v>119</v>
      </c>
      <c r="F269" s="146"/>
      <c r="G269" s="147">
        <v>868135.79</v>
      </c>
      <c r="I269" s="79" t="s">
        <v>1000</v>
      </c>
      <c r="L269" s="89"/>
      <c r="S269" s="99"/>
    </row>
    <row r="270" spans="1:19" ht="15" customHeight="1" x14ac:dyDescent="0.25">
      <c r="E270" s="136" t="s">
        <v>1003</v>
      </c>
      <c r="F270" s="137"/>
      <c r="G270" s="86">
        <v>225806.17</v>
      </c>
      <c r="H270" s="94"/>
      <c r="I270" s="79" t="s">
        <v>1001</v>
      </c>
      <c r="L270" s="89"/>
      <c r="S270" s="99"/>
    </row>
    <row r="271" spans="1:19" ht="15" customHeight="1" x14ac:dyDescent="0.25">
      <c r="E271" s="136" t="s">
        <v>118</v>
      </c>
      <c r="F271" s="137"/>
      <c r="G271" s="86">
        <f>SUM(G3,G8,G16,G31,G73,G80,G94,G104,G106,G117,G124,G134,G157,G169,G175,G191,G196,G243,G254,G266)</f>
        <v>1093941.96</v>
      </c>
      <c r="H271" s="103"/>
      <c r="I271" s="79" t="s">
        <v>1002</v>
      </c>
      <c r="L271" s="89"/>
      <c r="S271" s="99"/>
    </row>
    <row r="272" spans="1:19" x14ac:dyDescent="0.25">
      <c r="H272" s="103"/>
      <c r="L272" s="89"/>
      <c r="M272" s="94"/>
    </row>
    <row r="273" spans="3:12" x14ac:dyDescent="0.25">
      <c r="C273" s="107"/>
      <c r="E273" s="79"/>
      <c r="F273" s="79"/>
      <c r="G273" s="79"/>
      <c r="L273" s="100"/>
    </row>
    <row r="274" spans="3:12" x14ac:dyDescent="0.25">
      <c r="G274" s="82">
        <v>1093941.96</v>
      </c>
      <c r="I274" s="99"/>
      <c r="L274" s="92"/>
    </row>
    <row r="275" spans="3:12" x14ac:dyDescent="0.25">
      <c r="F275" s="105"/>
      <c r="I275" s="99"/>
      <c r="J275" s="88"/>
      <c r="K275" s="92"/>
    </row>
    <row r="276" spans="3:12" x14ac:dyDescent="0.25">
      <c r="F276" s="102"/>
      <c r="I276" s="88"/>
      <c r="J276" s="88"/>
    </row>
    <row r="277" spans="3:12" x14ac:dyDescent="0.25">
      <c r="G277" s="82">
        <v>1102079.1200000001</v>
      </c>
      <c r="I277" s="88"/>
      <c r="J277" s="88"/>
      <c r="K277" s="89"/>
    </row>
    <row r="278" spans="3:12" x14ac:dyDescent="0.25">
      <c r="G278" s="252">
        <f>G271/G277</f>
        <v>0.9926165373680248</v>
      </c>
    </row>
    <row r="279" spans="3:12" x14ac:dyDescent="0.25">
      <c r="I279" s="88"/>
    </row>
    <row r="280" spans="3:12" x14ac:dyDescent="0.25">
      <c r="I280" s="88"/>
    </row>
    <row r="281" spans="3:12" x14ac:dyDescent="0.25">
      <c r="E281" s="104"/>
      <c r="I281" s="88"/>
      <c r="J281" s="88"/>
    </row>
    <row r="283" spans="3:12" x14ac:dyDescent="0.25">
      <c r="I283" s="88"/>
    </row>
    <row r="285" spans="3:12" x14ac:dyDescent="0.25">
      <c r="G285" s="104"/>
    </row>
  </sheetData>
  <sortState ref="A1:I315">
    <sortCondition ref="I1:I315"/>
  </sortState>
  <phoneticPr fontId="8" type="noConversion"/>
  <printOptions horizontalCentered="1"/>
  <pageMargins left="0.51181102362204722" right="0.51181102362204722" top="1.5748031496062993" bottom="0.98425196850393704" header="0.31496062992125984" footer="0"/>
  <pageSetup paperSize="9" scale="79" fitToHeight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BreakPreview" topLeftCell="A2" zoomScale="90" zoomScaleNormal="100" zoomScaleSheetLayoutView="90" workbookViewId="0">
      <selection activeCell="E20" sqref="E20"/>
    </sheetView>
  </sheetViews>
  <sheetFormatPr defaultColWidth="9.140625" defaultRowHeight="12.75" x14ac:dyDescent="0.2"/>
  <cols>
    <col min="1" max="1" width="6.140625" style="1" bestFit="1" customWidth="1"/>
    <col min="2" max="2" width="44.85546875" style="1" customWidth="1"/>
    <col min="3" max="3" width="14.7109375" style="1" bestFit="1" customWidth="1"/>
    <col min="4" max="4" width="9.85546875" style="1" bestFit="1" customWidth="1"/>
    <col min="5" max="5" width="11" style="1" bestFit="1" customWidth="1"/>
    <col min="6" max="16384" width="9.140625" style="1"/>
  </cols>
  <sheetData>
    <row r="1" spans="1:8" ht="18" x14ac:dyDescent="0.2">
      <c r="A1" s="173" t="s">
        <v>0</v>
      </c>
      <c r="B1" s="173"/>
      <c r="C1" s="173"/>
      <c r="D1" s="173"/>
    </row>
    <row r="2" spans="1:8" x14ac:dyDescent="0.2">
      <c r="A2" s="4" t="s">
        <v>1</v>
      </c>
      <c r="B2" s="63" t="s">
        <v>2</v>
      </c>
      <c r="C2" s="4" t="s">
        <v>3</v>
      </c>
      <c r="D2" s="5" t="s">
        <v>4</v>
      </c>
    </row>
    <row r="3" spans="1:8" x14ac:dyDescent="0.2">
      <c r="A3" s="144">
        <v>1</v>
      </c>
      <c r="B3" s="87" t="str">
        <f>'Planilha Orçamentária'!B3</f>
        <v>SERVIÇOS PRELIMINARES</v>
      </c>
      <c r="C3" s="3">
        <f>'Planilha Orçamentária'!G3</f>
        <v>28992.180000000004</v>
      </c>
      <c r="D3" s="3">
        <f t="shared" ref="D3:D22" si="0">C3/$C$23*100</f>
        <v>3.3395904573868567</v>
      </c>
      <c r="E3" s="79"/>
      <c r="F3" s="79"/>
      <c r="H3" s="79" t="s">
        <v>141</v>
      </c>
    </row>
    <row r="4" spans="1:8" x14ac:dyDescent="0.2">
      <c r="A4" s="144">
        <v>2</v>
      </c>
      <c r="B4" s="87" t="str">
        <f>'Planilha Orçamentária'!B8</f>
        <v>MOVIMENTO DE TERRA</v>
      </c>
      <c r="C4" s="3">
        <f>'Planilha Orçamentária'!G8</f>
        <v>7320.5300000000007</v>
      </c>
      <c r="D4" s="3">
        <f t="shared" si="0"/>
        <v>0.84324711460173751</v>
      </c>
      <c r="E4" s="79"/>
      <c r="F4" s="79"/>
      <c r="H4" s="79" t="s">
        <v>146</v>
      </c>
    </row>
    <row r="5" spans="1:8" x14ac:dyDescent="0.2">
      <c r="A5" s="144">
        <v>3</v>
      </c>
      <c r="B5" s="87" t="str">
        <f>'Planilha Orçamentária'!B16</f>
        <v>FUNDAÇÕES</v>
      </c>
      <c r="C5" s="3">
        <f>'Planilha Orçamentária'!G16</f>
        <v>54884.139999999992</v>
      </c>
      <c r="D5" s="3">
        <f t="shared" si="0"/>
        <v>6.3220685786955038</v>
      </c>
      <c r="E5" s="79"/>
      <c r="F5" s="79"/>
      <c r="H5" s="79" t="s">
        <v>154</v>
      </c>
    </row>
    <row r="6" spans="1:8" x14ac:dyDescent="0.2">
      <c r="A6" s="144">
        <v>4</v>
      </c>
      <c r="B6" s="87" t="str">
        <f>'Planilha Orçamentária'!B31</f>
        <v>SUPERESTRUTURA</v>
      </c>
      <c r="C6" s="3">
        <f>'Planilha Orçamentária'!G31</f>
        <v>484094.36</v>
      </c>
      <c r="D6" s="3">
        <f t="shared" si="0"/>
        <v>55.762516138172344</v>
      </c>
      <c r="E6" s="79"/>
      <c r="F6" s="79"/>
      <c r="H6" s="79" t="s">
        <v>169</v>
      </c>
    </row>
    <row r="7" spans="1:8" x14ac:dyDescent="0.2">
      <c r="A7" s="144">
        <v>5</v>
      </c>
      <c r="B7" s="87" t="str">
        <f>'Planilha Orçamentária'!B73</f>
        <v>SISTEMAS DE VEDAÇÃO VERTICAL</v>
      </c>
      <c r="C7" s="3">
        <f>'Planilha Orçamentária'!G73</f>
        <v>34999.230000000003</v>
      </c>
      <c r="D7" s="3">
        <f t="shared" si="0"/>
        <v>4.0315386605590815</v>
      </c>
      <c r="E7" s="79"/>
      <c r="F7" s="79"/>
      <c r="H7" s="79" t="s">
        <v>211</v>
      </c>
    </row>
    <row r="8" spans="1:8" x14ac:dyDescent="0.2">
      <c r="A8" s="144">
        <v>6</v>
      </c>
      <c r="B8" s="87" t="str">
        <f>'Planilha Orçamentária'!B80</f>
        <v>ESQUADRIAS</v>
      </c>
      <c r="C8" s="3">
        <f>'Planilha Orçamentária'!G80</f>
        <v>12014.490000000002</v>
      </c>
      <c r="D8" s="3">
        <f t="shared" si="0"/>
        <v>1.3839413301921351</v>
      </c>
      <c r="E8" s="79"/>
      <c r="F8" s="79"/>
      <c r="H8" s="79" t="s">
        <v>818</v>
      </c>
    </row>
    <row r="9" spans="1:8" x14ac:dyDescent="0.2">
      <c r="A9" s="144">
        <v>7</v>
      </c>
      <c r="B9" s="87" t="str">
        <f>'Planilha Orçamentária'!B94</f>
        <v>SISTEMAS DE COBERTURA</v>
      </c>
      <c r="C9" s="3">
        <f>'Planilha Orçamentária'!G94</f>
        <v>98885.03</v>
      </c>
      <c r="D9" s="3">
        <f t="shared" si="0"/>
        <v>11.390502630930582</v>
      </c>
      <c r="E9" s="79"/>
      <c r="F9" s="79"/>
      <c r="H9" s="79" t="s">
        <v>832</v>
      </c>
    </row>
    <row r="10" spans="1:8" x14ac:dyDescent="0.2">
      <c r="A10" s="144">
        <v>8</v>
      </c>
      <c r="B10" s="87" t="str">
        <f>'Planilha Orçamentária'!B104</f>
        <v>IMPERMEABILIZAÇÃO</v>
      </c>
      <c r="C10" s="3">
        <f>'Planilha Orçamentária'!G104</f>
        <v>8509.1299999999992</v>
      </c>
      <c r="D10" s="3">
        <f t="shared" si="0"/>
        <v>0.98016117962375426</v>
      </c>
      <c r="E10" s="79"/>
      <c r="F10" s="79"/>
      <c r="H10" s="79" t="s">
        <v>842</v>
      </c>
    </row>
    <row r="11" spans="1:8" x14ac:dyDescent="0.2">
      <c r="A11" s="144">
        <v>9</v>
      </c>
      <c r="B11" s="87" t="str">
        <f>'Planilha Orçamentária'!B106</f>
        <v>REVESTIMENTOS INTERNO E EXTERNO</v>
      </c>
      <c r="C11" s="3">
        <f>'Planilha Orçamentária'!G106</f>
        <v>38312.9</v>
      </c>
      <c r="D11" s="3">
        <f t="shared" si="0"/>
        <v>4.4132381640434382</v>
      </c>
      <c r="E11" s="79"/>
      <c r="F11" s="79"/>
      <c r="H11" s="79" t="s">
        <v>844</v>
      </c>
    </row>
    <row r="12" spans="1:8" x14ac:dyDescent="0.2">
      <c r="A12" s="144">
        <v>10</v>
      </c>
      <c r="B12" s="87" t="str">
        <f>'Planilha Orçamentária'!B117</f>
        <v>PAVIMENTAÇÃO</v>
      </c>
      <c r="C12" s="3">
        <f>'Planilha Orçamentária'!G117</f>
        <v>76458.799999999988</v>
      </c>
      <c r="D12" s="3">
        <f t="shared" si="0"/>
        <v>8.8072397061293817</v>
      </c>
      <c r="E12" s="79"/>
      <c r="F12" s="79"/>
      <c r="H12" s="79" t="s">
        <v>854</v>
      </c>
    </row>
    <row r="13" spans="1:8" x14ac:dyDescent="0.2">
      <c r="A13" s="144">
        <v>11</v>
      </c>
      <c r="B13" s="87" t="str">
        <f>'Planilha Orçamentária'!B124</f>
        <v>PINTURAS E ACABAMENTOS</v>
      </c>
      <c r="C13" s="3">
        <f>'Planilha Orçamentária'!G124</f>
        <v>51162.619999999995</v>
      </c>
      <c r="D13" s="3">
        <f t="shared" si="0"/>
        <v>5.8933890975742393</v>
      </c>
      <c r="E13" s="79"/>
      <c r="F13" s="79"/>
      <c r="H13" s="79" t="s">
        <v>860</v>
      </c>
    </row>
    <row r="14" spans="1:8" x14ac:dyDescent="0.2">
      <c r="A14" s="144">
        <v>12</v>
      </c>
      <c r="B14" s="87" t="str">
        <f>'Planilha Orçamentária'!B134</f>
        <v>INSTALAÇÃO HIDRÁULICA</v>
      </c>
      <c r="C14" s="3">
        <f>'Planilha Orçamentária'!G134</f>
        <v>10601.61</v>
      </c>
      <c r="D14" s="3">
        <f t="shared" si="0"/>
        <v>1.2211925970705573</v>
      </c>
      <c r="E14" s="79"/>
      <c r="F14" s="79"/>
      <c r="H14" s="79" t="s">
        <v>869</v>
      </c>
    </row>
    <row r="15" spans="1:8" x14ac:dyDescent="0.2">
      <c r="A15" s="144">
        <v>13</v>
      </c>
      <c r="B15" s="87" t="str">
        <f>'Planilha Orçamentária'!B157</f>
        <v>INSTALAÇÃO SANITÁRIA</v>
      </c>
      <c r="C15" s="3">
        <f>'Planilha Orçamentária'!G157</f>
        <v>7026.52</v>
      </c>
      <c r="D15" s="3">
        <f t="shared" si="0"/>
        <v>0.80938029291477542</v>
      </c>
      <c r="E15" s="79"/>
      <c r="F15" s="79"/>
      <c r="H15" s="79" t="s">
        <v>892</v>
      </c>
    </row>
    <row r="16" spans="1:8" x14ac:dyDescent="0.2">
      <c r="A16" s="144">
        <v>14</v>
      </c>
      <c r="B16" s="87" t="str">
        <f>'Planilha Orçamentária'!B169</f>
        <v>DRENAGEM DE ÁGUAS PLUVIAIS</v>
      </c>
      <c r="C16" s="3">
        <f>'Planilha Orçamentária'!G169</f>
        <v>8150.65</v>
      </c>
      <c r="D16" s="3">
        <f t="shared" si="0"/>
        <v>0.93886810034637547</v>
      </c>
      <c r="E16" s="79"/>
      <c r="F16" s="79"/>
      <c r="H16" s="79" t="s">
        <v>904</v>
      </c>
    </row>
    <row r="17" spans="1:8" x14ac:dyDescent="0.2">
      <c r="A17" s="144">
        <v>15</v>
      </c>
      <c r="B17" s="87" t="str">
        <f>'Planilha Orçamentária'!B175</f>
        <v>LOUÇAS, ACESSÓRIOS E METAIS</v>
      </c>
      <c r="C17" s="3">
        <f>'Planilha Orçamentária'!G175</f>
        <v>15075.189999999999</v>
      </c>
      <c r="D17" s="3">
        <f t="shared" si="0"/>
        <v>1.7365013830382456</v>
      </c>
      <c r="E17" s="79"/>
      <c r="F17" s="79"/>
      <c r="H17" s="79" t="s">
        <v>910</v>
      </c>
    </row>
    <row r="18" spans="1:8" x14ac:dyDescent="0.2">
      <c r="A18" s="144">
        <v>16</v>
      </c>
      <c r="B18" s="87" t="str">
        <f>'Planilha Orçamentária'!B191</f>
        <v>SISTEMA DE PROTEÇÃO CONTRA INCÊNDIO</v>
      </c>
      <c r="C18" s="3">
        <f>'Planilha Orçamentária'!G191</f>
        <v>845.78</v>
      </c>
      <c r="D18" s="3">
        <f t="shared" si="0"/>
        <v>9.7424851013226843E-2</v>
      </c>
      <c r="E18" s="79"/>
      <c r="F18" s="79"/>
      <c r="H18" s="79" t="s">
        <v>926</v>
      </c>
    </row>
    <row r="19" spans="1:8" x14ac:dyDescent="0.2">
      <c r="A19" s="144">
        <v>17</v>
      </c>
      <c r="B19" s="87" t="str">
        <f>'Planilha Orçamentária'!B196</f>
        <v>INSTALAÇÃO ELÉTRICA - 127V</v>
      </c>
      <c r="C19" s="3">
        <f>'Planilha Orçamentária'!G196</f>
        <v>30100.02</v>
      </c>
      <c r="D19" s="3">
        <f t="shared" si="0"/>
        <v>3.4672018302574532</v>
      </c>
      <c r="E19" s="79"/>
      <c r="F19" s="79"/>
      <c r="H19" s="79" t="s">
        <v>930</v>
      </c>
    </row>
    <row r="20" spans="1:8" ht="25.5" x14ac:dyDescent="0.2">
      <c r="A20" s="144">
        <v>18</v>
      </c>
      <c r="B20" s="87" t="str">
        <f>'Planilha Orçamentária'!B243</f>
        <v>SISTEMA DE PROTEÇÃO CONTRA DESCARGAS ATMOSFÉRICAS (SPDA)</v>
      </c>
      <c r="C20" s="3">
        <f>'Planilha Orçamentária'!G243</f>
        <v>16530.340000000004</v>
      </c>
      <c r="D20" s="3">
        <f t="shared" si="0"/>
        <v>1.9041191701127773</v>
      </c>
      <c r="E20" s="79"/>
      <c r="F20" s="79"/>
      <c r="H20" s="79" t="s">
        <v>974</v>
      </c>
    </row>
    <row r="21" spans="1:8" x14ac:dyDescent="0.2">
      <c r="A21" s="144">
        <v>19</v>
      </c>
      <c r="B21" s="87" t="str">
        <f>'Planilha Orçamentária'!B254</f>
        <v>SERVIÇOS COMPLEMENTARES</v>
      </c>
      <c r="C21" s="3">
        <f>'Planilha Orçamentária'!G254</f>
        <v>107364.97</v>
      </c>
      <c r="D21" s="3">
        <f t="shared" si="0"/>
        <v>12.367301433339133</v>
      </c>
      <c r="E21" s="79"/>
      <c r="F21" s="79"/>
      <c r="H21" s="79" t="s">
        <v>985</v>
      </c>
    </row>
    <row r="22" spans="1:8" x14ac:dyDescent="0.2">
      <c r="A22" s="144">
        <v>20</v>
      </c>
      <c r="B22" s="87" t="str">
        <f>'Planilha Orçamentária'!B266</f>
        <v>SERVIÇOS FINAIS</v>
      </c>
      <c r="C22" s="3">
        <f>'Planilha Orçamentária'!G266</f>
        <v>2613.4699999999998</v>
      </c>
      <c r="D22" s="3">
        <f t="shared" si="0"/>
        <v>0.30104391848653073</v>
      </c>
      <c r="E22" s="79"/>
      <c r="F22" s="79"/>
      <c r="H22" s="79" t="s">
        <v>997</v>
      </c>
    </row>
    <row r="23" spans="1:8" ht="15.75" x14ac:dyDescent="0.2">
      <c r="A23" s="2"/>
      <c r="B23" s="130" t="s">
        <v>119</v>
      </c>
      <c r="C23" s="64">
        <f>'Planilha Orçamentária'!G269</f>
        <v>868135.79</v>
      </c>
      <c r="D23" s="3">
        <f>(C23/$C$23)*100</f>
        <v>100</v>
      </c>
      <c r="E23" s="40">
        <f>SUM(C3:C22)</f>
        <v>1093941.96</v>
      </c>
    </row>
    <row r="24" spans="1:8" ht="15.75" x14ac:dyDescent="0.2">
      <c r="B24" s="131" t="s">
        <v>1003</v>
      </c>
      <c r="C24" s="64">
        <f>'Planilha Orçamentária'!G270</f>
        <v>225806.17</v>
      </c>
    </row>
    <row r="25" spans="1:8" ht="15.75" x14ac:dyDescent="0.2">
      <c r="B25" s="131" t="s">
        <v>118</v>
      </c>
      <c r="C25" s="64">
        <f>'Planilha Orçamentária'!G271</f>
        <v>1093941.96</v>
      </c>
    </row>
  </sheetData>
  <mergeCells count="1">
    <mergeCell ref="A1:D1"/>
  </mergeCells>
  <phoneticPr fontId="8" type="noConversion"/>
  <printOptions horizontalCentered="1"/>
  <pageMargins left="0.51181102362204722" right="0.51181102362204722" top="2.3622047244094491" bottom="1.1811023622047245" header="0.51181102362204722" footer="0.31496062992125984"/>
  <pageSetup paperSize="9" fitToHeight="4" orientation="portrait" r:id="rId1"/>
  <headerFooter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view="pageBreakPreview" zoomScale="70" zoomScaleNormal="100" zoomScaleSheetLayoutView="70" workbookViewId="0">
      <selection activeCell="J34" sqref="J34"/>
    </sheetView>
  </sheetViews>
  <sheetFormatPr defaultColWidth="9.140625" defaultRowHeight="14.25" x14ac:dyDescent="0.25"/>
  <cols>
    <col min="1" max="1" width="7.42578125" style="83" bestFit="1" customWidth="1"/>
    <col min="2" max="2" width="69.42578125" style="83" bestFit="1" customWidth="1"/>
    <col min="3" max="3" width="17.42578125" style="84" bestFit="1" customWidth="1"/>
    <col min="4" max="4" width="8.28515625" style="85" bestFit="1" customWidth="1"/>
    <col min="5" max="12" width="13.42578125" style="84" customWidth="1"/>
    <col min="13" max="13" width="15.85546875" style="83" customWidth="1"/>
    <col min="14" max="16384" width="9.140625" style="83"/>
  </cols>
  <sheetData>
    <row r="1" spans="1:13" s="123" customFormat="1" ht="15" x14ac:dyDescent="0.25">
      <c r="A1" s="182" t="s">
        <v>75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4"/>
    </row>
    <row r="2" spans="1:13" s="123" customFormat="1" ht="15" x14ac:dyDescent="0.25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s="123" customFormat="1" ht="15" x14ac:dyDescent="0.25">
      <c r="A3" s="191" t="s">
        <v>1</v>
      </c>
      <c r="B3" s="191" t="s">
        <v>90</v>
      </c>
      <c r="C3" s="193">
        <v>0.2601</v>
      </c>
      <c r="D3" s="194"/>
      <c r="E3" s="187"/>
      <c r="F3" s="188"/>
      <c r="G3" s="188"/>
      <c r="H3" s="188"/>
      <c r="I3" s="188"/>
      <c r="J3" s="188"/>
      <c r="K3" s="188"/>
      <c r="L3" s="188"/>
      <c r="M3" s="189" t="s">
        <v>3</v>
      </c>
    </row>
    <row r="4" spans="1:13" s="123" customFormat="1" ht="15" x14ac:dyDescent="0.25">
      <c r="A4" s="192"/>
      <c r="B4" s="192"/>
      <c r="C4" s="124" t="s">
        <v>91</v>
      </c>
      <c r="D4" s="124" t="s">
        <v>4</v>
      </c>
      <c r="E4" s="125" t="s">
        <v>260</v>
      </c>
      <c r="F4" s="125" t="s">
        <v>261</v>
      </c>
      <c r="G4" s="125" t="s">
        <v>262</v>
      </c>
      <c r="H4" s="125" t="s">
        <v>263</v>
      </c>
      <c r="I4" s="125" t="s">
        <v>264</v>
      </c>
      <c r="J4" s="125" t="s">
        <v>265</v>
      </c>
      <c r="K4" s="125" t="s">
        <v>266</v>
      </c>
      <c r="L4" s="125" t="s">
        <v>267</v>
      </c>
      <c r="M4" s="190"/>
    </row>
    <row r="5" spans="1:13" s="123" customFormat="1" ht="15.75" thickBot="1" x14ac:dyDescent="0.25">
      <c r="A5" s="178">
        <v>1</v>
      </c>
      <c r="B5" s="180" t="str">
        <f>Resumo!B3</f>
        <v>SERVIÇOS PRELIMINARES</v>
      </c>
      <c r="C5" s="174">
        <f>Resumo!C3</f>
        <v>28992.180000000004</v>
      </c>
      <c r="D5" s="176">
        <f>C5/$M$46</f>
        <v>2.6502484647357348E-2</v>
      </c>
      <c r="E5" s="139">
        <v>1</v>
      </c>
      <c r="F5" s="140"/>
      <c r="G5" s="140"/>
      <c r="H5" s="140"/>
      <c r="I5" s="140"/>
      <c r="J5" s="140"/>
      <c r="K5" s="140"/>
      <c r="L5" s="140"/>
      <c r="M5" s="126">
        <f t="shared" ref="M5:M38" si="0">SUM(E5:L5)</f>
        <v>1</v>
      </c>
    </row>
    <row r="6" spans="1:13" s="123" customFormat="1" ht="15" x14ac:dyDescent="0.2">
      <c r="A6" s="179"/>
      <c r="B6" s="181"/>
      <c r="C6" s="175"/>
      <c r="D6" s="177"/>
      <c r="E6" s="141">
        <f t="shared" ref="E6" si="1">E5*$C5</f>
        <v>28992.180000000004</v>
      </c>
      <c r="F6" s="141"/>
      <c r="G6" s="141"/>
      <c r="H6" s="141"/>
      <c r="I6" s="141"/>
      <c r="J6" s="141"/>
      <c r="K6" s="141"/>
      <c r="L6" s="141"/>
      <c r="M6" s="127">
        <f t="shared" si="0"/>
        <v>28992.180000000004</v>
      </c>
    </row>
    <row r="7" spans="1:13" s="123" customFormat="1" ht="15.75" thickBot="1" x14ac:dyDescent="0.25">
      <c r="A7" s="178">
        <v>2</v>
      </c>
      <c r="B7" s="180" t="str">
        <f>Resumo!B4</f>
        <v>MOVIMENTO DE TERRA</v>
      </c>
      <c r="C7" s="174">
        <f>Resumo!C4</f>
        <v>7320.5300000000007</v>
      </c>
      <c r="D7" s="176">
        <f>C7/$M$46</f>
        <v>6.6918815327277519E-3</v>
      </c>
      <c r="E7" s="139">
        <v>1</v>
      </c>
      <c r="F7" s="140"/>
      <c r="G7" s="140"/>
      <c r="H7" s="140"/>
      <c r="I7" s="140"/>
      <c r="J7" s="140"/>
      <c r="K7" s="140"/>
      <c r="L7" s="140"/>
      <c r="M7" s="126">
        <f t="shared" si="0"/>
        <v>1</v>
      </c>
    </row>
    <row r="8" spans="1:13" s="123" customFormat="1" ht="15" x14ac:dyDescent="0.2">
      <c r="A8" s="179"/>
      <c r="B8" s="181"/>
      <c r="C8" s="175"/>
      <c r="D8" s="177"/>
      <c r="E8" s="141">
        <f t="shared" ref="E8" si="2">E7*$C7</f>
        <v>7320.5300000000007</v>
      </c>
      <c r="F8" s="141"/>
      <c r="G8" s="141"/>
      <c r="H8" s="141"/>
      <c r="I8" s="141"/>
      <c r="J8" s="141"/>
      <c r="K8" s="141"/>
      <c r="L8" s="141"/>
      <c r="M8" s="127">
        <f t="shared" si="0"/>
        <v>7320.5300000000007</v>
      </c>
    </row>
    <row r="9" spans="1:13" s="123" customFormat="1" ht="15.75" thickBot="1" x14ac:dyDescent="0.25">
      <c r="A9" s="178">
        <v>3</v>
      </c>
      <c r="B9" s="180" t="str">
        <f>Resumo!B5</f>
        <v>FUNDAÇÕES</v>
      </c>
      <c r="C9" s="174">
        <f>Resumo!C5</f>
        <v>54884.139999999992</v>
      </c>
      <c r="D9" s="176">
        <f>C9/$M$46</f>
        <v>5.017097982053819E-2</v>
      </c>
      <c r="E9" s="139">
        <v>0.5</v>
      </c>
      <c r="F9" s="139">
        <v>0.5</v>
      </c>
      <c r="G9" s="140"/>
      <c r="H9" s="140"/>
      <c r="I9" s="140"/>
      <c r="J9" s="140"/>
      <c r="K9" s="140"/>
      <c r="L9" s="140"/>
      <c r="M9" s="126">
        <f t="shared" si="0"/>
        <v>1</v>
      </c>
    </row>
    <row r="10" spans="1:13" s="123" customFormat="1" ht="15" x14ac:dyDescent="0.2">
      <c r="A10" s="179"/>
      <c r="B10" s="181"/>
      <c r="C10" s="175"/>
      <c r="D10" s="177"/>
      <c r="E10" s="141">
        <f t="shared" ref="E10:F10" si="3">E9*$C9</f>
        <v>27442.069999999996</v>
      </c>
      <c r="F10" s="141">
        <f t="shared" si="3"/>
        <v>27442.069999999996</v>
      </c>
      <c r="G10" s="141"/>
      <c r="H10" s="141"/>
      <c r="I10" s="141"/>
      <c r="J10" s="141"/>
      <c r="K10" s="141"/>
      <c r="L10" s="141"/>
      <c r="M10" s="127">
        <f t="shared" si="0"/>
        <v>54884.139999999992</v>
      </c>
    </row>
    <row r="11" spans="1:13" s="123" customFormat="1" ht="15.75" thickBot="1" x14ac:dyDescent="0.25">
      <c r="A11" s="178">
        <v>4</v>
      </c>
      <c r="B11" s="180" t="str">
        <f>Resumo!B6</f>
        <v>SUPERESTRUTURA</v>
      </c>
      <c r="C11" s="174">
        <f>Resumo!C6</f>
        <v>484094.36</v>
      </c>
      <c r="D11" s="176">
        <f>C11/$M$46</f>
        <v>0.44252289216513829</v>
      </c>
      <c r="E11" s="139">
        <v>0.15</v>
      </c>
      <c r="F11" s="139">
        <v>0.25</v>
      </c>
      <c r="G11" s="139">
        <v>0.25</v>
      </c>
      <c r="H11" s="139">
        <v>0.35</v>
      </c>
      <c r="I11" s="140"/>
      <c r="J11" s="140"/>
      <c r="K11" s="140"/>
      <c r="L11" s="140"/>
      <c r="M11" s="126">
        <f t="shared" si="0"/>
        <v>1</v>
      </c>
    </row>
    <row r="12" spans="1:13" s="123" customFormat="1" ht="15" x14ac:dyDescent="0.2">
      <c r="A12" s="179"/>
      <c r="B12" s="181"/>
      <c r="C12" s="175"/>
      <c r="D12" s="177"/>
      <c r="E12" s="141">
        <f t="shared" ref="E12:F12" si="4">E11*$C11</f>
        <v>72614.153999999995</v>
      </c>
      <c r="F12" s="141">
        <f t="shared" si="4"/>
        <v>121023.59</v>
      </c>
      <c r="G12" s="141">
        <f t="shared" ref="G12:H12" si="5">G11*$C11</f>
        <v>121023.59</v>
      </c>
      <c r="H12" s="141">
        <f t="shared" si="5"/>
        <v>169433.02599999998</v>
      </c>
      <c r="I12" s="141"/>
      <c r="J12" s="141"/>
      <c r="K12" s="141"/>
      <c r="L12" s="141"/>
      <c r="M12" s="127">
        <f t="shared" si="0"/>
        <v>484094.36</v>
      </c>
    </row>
    <row r="13" spans="1:13" s="123" customFormat="1" ht="15.75" thickBot="1" x14ac:dyDescent="0.25">
      <c r="A13" s="178">
        <v>5</v>
      </c>
      <c r="B13" s="180" t="str">
        <f>Resumo!B7</f>
        <v>SISTEMAS DE VEDAÇÃO VERTICAL</v>
      </c>
      <c r="C13" s="174">
        <f>Resumo!C7</f>
        <v>34999.230000000003</v>
      </c>
      <c r="D13" s="176">
        <f>C13/$M$46</f>
        <v>3.1993680907897531E-2</v>
      </c>
      <c r="E13" s="140"/>
      <c r="F13" s="140"/>
      <c r="G13" s="139">
        <v>0.25</v>
      </c>
      <c r="H13" s="139">
        <v>0.25</v>
      </c>
      <c r="I13" s="139">
        <v>0.5</v>
      </c>
      <c r="J13" s="140"/>
      <c r="K13" s="140"/>
      <c r="L13" s="140"/>
      <c r="M13" s="126">
        <f t="shared" si="0"/>
        <v>1</v>
      </c>
    </row>
    <row r="14" spans="1:13" s="123" customFormat="1" ht="15" x14ac:dyDescent="0.2">
      <c r="A14" s="179"/>
      <c r="B14" s="181"/>
      <c r="C14" s="175"/>
      <c r="D14" s="177"/>
      <c r="E14" s="141"/>
      <c r="F14" s="141"/>
      <c r="G14" s="141">
        <f t="shared" ref="G14:I14" si="6">G13*$C13</f>
        <v>8749.8075000000008</v>
      </c>
      <c r="H14" s="141">
        <f t="shared" si="6"/>
        <v>8749.8075000000008</v>
      </c>
      <c r="I14" s="141">
        <f t="shared" si="6"/>
        <v>17499.615000000002</v>
      </c>
      <c r="J14" s="141"/>
      <c r="K14" s="141"/>
      <c r="L14" s="141"/>
      <c r="M14" s="127">
        <f t="shared" si="0"/>
        <v>34999.230000000003</v>
      </c>
    </row>
    <row r="15" spans="1:13" s="123" customFormat="1" ht="15.75" thickBot="1" x14ac:dyDescent="0.25">
      <c r="A15" s="178">
        <v>6</v>
      </c>
      <c r="B15" s="180" t="str">
        <f>Resumo!B8</f>
        <v>ESQUADRIAS</v>
      </c>
      <c r="C15" s="174">
        <f>Resumo!C8</f>
        <v>12014.490000000002</v>
      </c>
      <c r="D15" s="176">
        <f>C15/$M$46</f>
        <v>1.0982749029939396E-2</v>
      </c>
      <c r="E15" s="140"/>
      <c r="F15" s="140"/>
      <c r="G15" s="140"/>
      <c r="H15" s="140"/>
      <c r="I15" s="139">
        <v>0.5</v>
      </c>
      <c r="J15" s="139">
        <v>0.5</v>
      </c>
      <c r="K15" s="140"/>
      <c r="L15" s="140"/>
      <c r="M15" s="126">
        <f t="shared" si="0"/>
        <v>1</v>
      </c>
    </row>
    <row r="16" spans="1:13" s="123" customFormat="1" ht="15" x14ac:dyDescent="0.2">
      <c r="A16" s="179"/>
      <c r="B16" s="181"/>
      <c r="C16" s="175"/>
      <c r="D16" s="177"/>
      <c r="E16" s="141"/>
      <c r="F16" s="141"/>
      <c r="G16" s="141"/>
      <c r="H16" s="141"/>
      <c r="I16" s="141">
        <f t="shared" ref="I16:J16" si="7">I15*$C15</f>
        <v>6007.2450000000008</v>
      </c>
      <c r="J16" s="141">
        <f t="shared" si="7"/>
        <v>6007.2450000000008</v>
      </c>
      <c r="K16" s="141"/>
      <c r="L16" s="141"/>
      <c r="M16" s="127">
        <f t="shared" si="0"/>
        <v>12014.490000000002</v>
      </c>
    </row>
    <row r="17" spans="1:13" s="123" customFormat="1" ht="15.75" thickBot="1" x14ac:dyDescent="0.25">
      <c r="A17" s="178">
        <v>7</v>
      </c>
      <c r="B17" s="180" t="str">
        <f>Resumo!B9</f>
        <v>SISTEMAS DE COBERTURA</v>
      </c>
      <c r="C17" s="174">
        <f>Resumo!C9</f>
        <v>98885.03</v>
      </c>
      <c r="D17" s="176">
        <f>C17/$M$46</f>
        <v>9.0393305692378786E-2</v>
      </c>
      <c r="E17" s="140"/>
      <c r="F17" s="140"/>
      <c r="G17" s="139">
        <v>0.25</v>
      </c>
      <c r="H17" s="139">
        <v>0.25</v>
      </c>
      <c r="I17" s="139">
        <v>0.5</v>
      </c>
      <c r="J17" s="140"/>
      <c r="K17" s="140"/>
      <c r="L17" s="140"/>
      <c r="M17" s="126">
        <f t="shared" si="0"/>
        <v>1</v>
      </c>
    </row>
    <row r="18" spans="1:13" s="123" customFormat="1" ht="15" x14ac:dyDescent="0.2">
      <c r="A18" s="179"/>
      <c r="B18" s="181"/>
      <c r="C18" s="175"/>
      <c r="D18" s="177"/>
      <c r="E18" s="141"/>
      <c r="F18" s="141"/>
      <c r="G18" s="141">
        <f t="shared" ref="G18:I18" si="8">G17*$C17</f>
        <v>24721.2575</v>
      </c>
      <c r="H18" s="141">
        <f t="shared" si="8"/>
        <v>24721.2575</v>
      </c>
      <c r="I18" s="141">
        <f t="shared" si="8"/>
        <v>49442.514999999999</v>
      </c>
      <c r="J18" s="141"/>
      <c r="K18" s="141"/>
      <c r="L18" s="141"/>
      <c r="M18" s="127">
        <f t="shared" si="0"/>
        <v>98885.03</v>
      </c>
    </row>
    <row r="19" spans="1:13" s="123" customFormat="1" ht="15.75" thickBot="1" x14ac:dyDescent="0.25">
      <c r="A19" s="178">
        <v>8</v>
      </c>
      <c r="B19" s="180" t="str">
        <f>Resumo!B10</f>
        <v>IMPERMEABILIZAÇÃO</v>
      </c>
      <c r="C19" s="174">
        <f>Resumo!C10</f>
        <v>8509.1299999999992</v>
      </c>
      <c r="D19" s="176">
        <f>C19/$M$46</f>
        <v>7.7784108400047102E-3</v>
      </c>
      <c r="E19" s="140"/>
      <c r="F19" s="139">
        <v>1</v>
      </c>
      <c r="G19" s="140"/>
      <c r="H19" s="140"/>
      <c r="I19" s="140"/>
      <c r="J19" s="140"/>
      <c r="K19" s="140"/>
      <c r="L19" s="140"/>
      <c r="M19" s="126">
        <f t="shared" si="0"/>
        <v>1</v>
      </c>
    </row>
    <row r="20" spans="1:13" s="123" customFormat="1" ht="15" x14ac:dyDescent="0.2">
      <c r="A20" s="179"/>
      <c r="B20" s="181"/>
      <c r="C20" s="175"/>
      <c r="D20" s="177"/>
      <c r="E20" s="141"/>
      <c r="F20" s="141">
        <f t="shared" ref="F20" si="9">F19*$C19</f>
        <v>8509.1299999999992</v>
      </c>
      <c r="G20" s="141"/>
      <c r="H20" s="141"/>
      <c r="I20" s="141"/>
      <c r="J20" s="141"/>
      <c r="K20" s="141"/>
      <c r="L20" s="141"/>
      <c r="M20" s="127">
        <f t="shared" si="0"/>
        <v>8509.1299999999992</v>
      </c>
    </row>
    <row r="21" spans="1:13" s="123" customFormat="1" ht="15.75" thickBot="1" x14ac:dyDescent="0.25">
      <c r="A21" s="178">
        <v>9</v>
      </c>
      <c r="B21" s="180" t="str">
        <f>Resumo!B11</f>
        <v>REVESTIMENTOS INTERNO E EXTERNO</v>
      </c>
      <c r="C21" s="174">
        <f>Resumo!C11</f>
        <v>38312.9</v>
      </c>
      <c r="D21" s="176">
        <f>C21/$M$46</f>
        <v>3.5022790422994658E-2</v>
      </c>
      <c r="E21" s="140"/>
      <c r="F21" s="140"/>
      <c r="G21" s="140"/>
      <c r="H21" s="139">
        <v>0.3</v>
      </c>
      <c r="I21" s="139">
        <v>0.7</v>
      </c>
      <c r="J21" s="140"/>
      <c r="K21" s="140"/>
      <c r="L21" s="140"/>
      <c r="M21" s="126">
        <f t="shared" si="0"/>
        <v>1</v>
      </c>
    </row>
    <row r="22" spans="1:13" s="123" customFormat="1" ht="15" x14ac:dyDescent="0.2">
      <c r="A22" s="179"/>
      <c r="B22" s="181"/>
      <c r="C22" s="175"/>
      <c r="D22" s="177"/>
      <c r="E22" s="141"/>
      <c r="F22" s="141"/>
      <c r="G22" s="141"/>
      <c r="H22" s="141">
        <f t="shared" ref="H22:I22" si="10">H21*$C21</f>
        <v>11493.87</v>
      </c>
      <c r="I22" s="141">
        <f t="shared" si="10"/>
        <v>26819.03</v>
      </c>
      <c r="J22" s="141"/>
      <c r="K22" s="141"/>
      <c r="L22" s="141"/>
      <c r="M22" s="127">
        <f t="shared" si="0"/>
        <v>38312.9</v>
      </c>
    </row>
    <row r="23" spans="1:13" s="123" customFormat="1" ht="15.75" thickBot="1" x14ac:dyDescent="0.25">
      <c r="A23" s="178">
        <v>10</v>
      </c>
      <c r="B23" s="180" t="str">
        <f>Resumo!B12</f>
        <v>PAVIMENTAÇÃO</v>
      </c>
      <c r="C23" s="174">
        <f>Resumo!C12</f>
        <v>76458.799999999988</v>
      </c>
      <c r="D23" s="176">
        <f>C23/$M$46</f>
        <v>6.9892921924303908E-2</v>
      </c>
      <c r="E23" s="140"/>
      <c r="F23" s="140"/>
      <c r="G23" s="140"/>
      <c r="H23" s="140"/>
      <c r="I23" s="139">
        <v>0.5</v>
      </c>
      <c r="J23" s="139">
        <v>0.5</v>
      </c>
      <c r="K23" s="140"/>
      <c r="L23" s="140"/>
      <c r="M23" s="126">
        <f t="shared" si="0"/>
        <v>1</v>
      </c>
    </row>
    <row r="24" spans="1:13" s="123" customFormat="1" ht="15" x14ac:dyDescent="0.2">
      <c r="A24" s="179"/>
      <c r="B24" s="181"/>
      <c r="C24" s="175"/>
      <c r="D24" s="177"/>
      <c r="E24" s="141"/>
      <c r="F24" s="141"/>
      <c r="G24" s="141"/>
      <c r="H24" s="141"/>
      <c r="I24" s="141">
        <f t="shared" ref="I24:J24" si="11">I23*$C23</f>
        <v>38229.399999999994</v>
      </c>
      <c r="J24" s="141">
        <f t="shared" si="11"/>
        <v>38229.399999999994</v>
      </c>
      <c r="K24" s="141"/>
      <c r="L24" s="141"/>
      <c r="M24" s="127">
        <f t="shared" si="0"/>
        <v>76458.799999999988</v>
      </c>
    </row>
    <row r="25" spans="1:13" s="123" customFormat="1" ht="15.75" thickBot="1" x14ac:dyDescent="0.25">
      <c r="A25" s="178">
        <v>11</v>
      </c>
      <c r="B25" s="180" t="str">
        <f>Resumo!B13</f>
        <v>PINTURAS E ACABAMENTOS</v>
      </c>
      <c r="C25" s="174">
        <f>Resumo!C13</f>
        <v>51162.619999999995</v>
      </c>
      <c r="D25" s="176">
        <f>C25/$M$46</f>
        <v>4.6769044310175284E-2</v>
      </c>
      <c r="E25" s="140"/>
      <c r="F25" s="140"/>
      <c r="G25" s="140"/>
      <c r="H25" s="140"/>
      <c r="I25" s="140"/>
      <c r="J25" s="139">
        <v>0.5</v>
      </c>
      <c r="K25" s="139">
        <v>0.2</v>
      </c>
      <c r="L25" s="139">
        <v>0.3</v>
      </c>
      <c r="M25" s="126">
        <f t="shared" si="0"/>
        <v>1</v>
      </c>
    </row>
    <row r="26" spans="1:13" s="123" customFormat="1" ht="15" x14ac:dyDescent="0.2">
      <c r="A26" s="179"/>
      <c r="B26" s="181"/>
      <c r="C26" s="175"/>
      <c r="D26" s="177"/>
      <c r="E26" s="141"/>
      <c r="F26" s="141"/>
      <c r="G26" s="141"/>
      <c r="H26" s="141"/>
      <c r="I26" s="141"/>
      <c r="J26" s="141">
        <f t="shared" ref="J26:L26" si="12">J25*$C25</f>
        <v>25581.309999999998</v>
      </c>
      <c r="K26" s="141">
        <f t="shared" si="12"/>
        <v>10232.523999999999</v>
      </c>
      <c r="L26" s="141">
        <f t="shared" si="12"/>
        <v>15348.785999999998</v>
      </c>
      <c r="M26" s="127">
        <f t="shared" si="0"/>
        <v>51162.619999999995</v>
      </c>
    </row>
    <row r="27" spans="1:13" s="123" customFormat="1" ht="15.75" thickBot="1" x14ac:dyDescent="0.25">
      <c r="A27" s="178">
        <v>12</v>
      </c>
      <c r="B27" s="180" t="str">
        <f>Resumo!B14</f>
        <v>INSTALAÇÃO HIDRÁULICA</v>
      </c>
      <c r="C27" s="174">
        <f>Resumo!C14</f>
        <v>10601.61</v>
      </c>
      <c r="D27" s="176">
        <f>C27/$M$46</f>
        <v>9.6911997049642391E-3</v>
      </c>
      <c r="E27" s="140"/>
      <c r="F27" s="140"/>
      <c r="G27" s="140"/>
      <c r="H27" s="140"/>
      <c r="I27" s="139">
        <v>1</v>
      </c>
      <c r="J27" s="140"/>
      <c r="K27" s="140"/>
      <c r="L27" s="140"/>
      <c r="M27" s="126">
        <f t="shared" si="0"/>
        <v>1</v>
      </c>
    </row>
    <row r="28" spans="1:13" s="123" customFormat="1" ht="15" x14ac:dyDescent="0.2">
      <c r="A28" s="179"/>
      <c r="B28" s="181"/>
      <c r="C28" s="175"/>
      <c r="D28" s="177"/>
      <c r="E28" s="141"/>
      <c r="F28" s="141"/>
      <c r="G28" s="141"/>
      <c r="H28" s="141"/>
      <c r="I28" s="141">
        <f t="shared" ref="I28" si="13">I27*$C27</f>
        <v>10601.61</v>
      </c>
      <c r="J28" s="141"/>
      <c r="K28" s="141"/>
      <c r="L28" s="141"/>
      <c r="M28" s="127">
        <f t="shared" si="0"/>
        <v>10601.61</v>
      </c>
    </row>
    <row r="29" spans="1:13" s="123" customFormat="1" ht="15.75" thickBot="1" x14ac:dyDescent="0.25">
      <c r="A29" s="178">
        <v>13</v>
      </c>
      <c r="B29" s="180" t="str">
        <f>Resumo!B15</f>
        <v>INSTALAÇÃO SANITÁRIA</v>
      </c>
      <c r="C29" s="174">
        <f>Resumo!C15</f>
        <v>7026.52</v>
      </c>
      <c r="D29" s="176">
        <f>C29/$M$46</f>
        <v>6.4231195592863088E-3</v>
      </c>
      <c r="E29" s="140"/>
      <c r="F29" s="140"/>
      <c r="G29" s="140"/>
      <c r="H29" s="140"/>
      <c r="I29" s="140"/>
      <c r="J29" s="139">
        <v>0.5</v>
      </c>
      <c r="K29" s="139">
        <v>0.5</v>
      </c>
      <c r="L29" s="140"/>
      <c r="M29" s="126">
        <f t="shared" si="0"/>
        <v>1</v>
      </c>
    </row>
    <row r="30" spans="1:13" s="123" customFormat="1" ht="15" x14ac:dyDescent="0.2">
      <c r="A30" s="179"/>
      <c r="B30" s="181"/>
      <c r="C30" s="175"/>
      <c r="D30" s="177"/>
      <c r="E30" s="141"/>
      <c r="F30" s="141"/>
      <c r="G30" s="141"/>
      <c r="H30" s="141"/>
      <c r="I30" s="141"/>
      <c r="J30" s="141">
        <f t="shared" ref="J30:K30" si="14">J29*$C29</f>
        <v>3513.26</v>
      </c>
      <c r="K30" s="141">
        <f t="shared" si="14"/>
        <v>3513.26</v>
      </c>
      <c r="L30" s="141"/>
      <c r="M30" s="127">
        <f t="shared" si="0"/>
        <v>7026.52</v>
      </c>
    </row>
    <row r="31" spans="1:13" s="123" customFormat="1" ht="15.75" thickBot="1" x14ac:dyDescent="0.25">
      <c r="A31" s="178">
        <v>14</v>
      </c>
      <c r="B31" s="180" t="str">
        <f>Resumo!B16</f>
        <v>DRENAGEM DE ÁGUAS PLUVIAIS</v>
      </c>
      <c r="C31" s="174">
        <f>Resumo!C16</f>
        <v>8150.65</v>
      </c>
      <c r="D31" s="176">
        <f>C31/$M$46</f>
        <v>7.4507152097904716E-3</v>
      </c>
      <c r="E31" s="140"/>
      <c r="F31" s="140"/>
      <c r="G31" s="140"/>
      <c r="H31" s="140"/>
      <c r="I31" s="140"/>
      <c r="J31" s="140"/>
      <c r="K31" s="139">
        <v>1</v>
      </c>
      <c r="L31" s="140"/>
      <c r="M31" s="126">
        <f t="shared" si="0"/>
        <v>1</v>
      </c>
    </row>
    <row r="32" spans="1:13" s="123" customFormat="1" ht="15" x14ac:dyDescent="0.2">
      <c r="A32" s="179"/>
      <c r="B32" s="181"/>
      <c r="C32" s="175"/>
      <c r="D32" s="177"/>
      <c r="E32" s="141"/>
      <c r="F32" s="141"/>
      <c r="G32" s="141"/>
      <c r="H32" s="141"/>
      <c r="I32" s="141"/>
      <c r="J32" s="141"/>
      <c r="K32" s="141">
        <f t="shared" ref="K32" si="15">K31*$C31</f>
        <v>8150.65</v>
      </c>
      <c r="L32" s="141"/>
      <c r="M32" s="127">
        <f t="shared" si="0"/>
        <v>8150.65</v>
      </c>
    </row>
    <row r="33" spans="1:13" s="123" customFormat="1" ht="15.75" thickBot="1" x14ac:dyDescent="0.25">
      <c r="A33" s="178">
        <v>15</v>
      </c>
      <c r="B33" s="180" t="str">
        <f>Resumo!B17</f>
        <v>LOUÇAS, ACESSÓRIOS E METAIS</v>
      </c>
      <c r="C33" s="174">
        <f>Resumo!C17</f>
        <v>15075.189999999999</v>
      </c>
      <c r="D33" s="176">
        <f>C33/$M$46</f>
        <v>1.3780612273067941E-2</v>
      </c>
      <c r="E33" s="140"/>
      <c r="F33" s="140"/>
      <c r="G33" s="140"/>
      <c r="H33" s="140"/>
      <c r="I33" s="140"/>
      <c r="J33" s="139">
        <v>0.5</v>
      </c>
      <c r="K33" s="139">
        <v>0.5</v>
      </c>
      <c r="L33" s="140"/>
      <c r="M33" s="126">
        <f t="shared" si="0"/>
        <v>1</v>
      </c>
    </row>
    <row r="34" spans="1:13" s="123" customFormat="1" ht="15" x14ac:dyDescent="0.2">
      <c r="A34" s="179"/>
      <c r="B34" s="181"/>
      <c r="C34" s="175"/>
      <c r="D34" s="177"/>
      <c r="E34" s="141"/>
      <c r="F34" s="141"/>
      <c r="G34" s="141"/>
      <c r="H34" s="141"/>
      <c r="I34" s="141"/>
      <c r="J34" s="141">
        <f t="shared" ref="J34:K34" si="16">J33*$C33</f>
        <v>7537.5949999999993</v>
      </c>
      <c r="K34" s="141">
        <f t="shared" si="16"/>
        <v>7537.5949999999993</v>
      </c>
      <c r="L34" s="141"/>
      <c r="M34" s="127">
        <f t="shared" si="0"/>
        <v>15075.189999999999</v>
      </c>
    </row>
    <row r="35" spans="1:13" s="123" customFormat="1" ht="15.75" thickBot="1" x14ac:dyDescent="0.25">
      <c r="A35" s="178">
        <v>16</v>
      </c>
      <c r="B35" s="180" t="str">
        <f>Resumo!B18</f>
        <v>SISTEMA DE PROTEÇÃO CONTRA INCÊNDIO</v>
      </c>
      <c r="C35" s="174">
        <f>Resumo!C18</f>
        <v>845.78</v>
      </c>
      <c r="D35" s="176">
        <f>C35/$M$46</f>
        <v>7.731488789405244E-4</v>
      </c>
      <c r="E35" s="140"/>
      <c r="F35" s="140"/>
      <c r="G35" s="140"/>
      <c r="H35" s="140"/>
      <c r="I35" s="140"/>
      <c r="J35" s="140"/>
      <c r="K35" s="140"/>
      <c r="L35" s="139">
        <v>1</v>
      </c>
      <c r="M35" s="126">
        <f t="shared" si="0"/>
        <v>1</v>
      </c>
    </row>
    <row r="36" spans="1:13" s="123" customFormat="1" ht="15" x14ac:dyDescent="0.2">
      <c r="A36" s="179"/>
      <c r="B36" s="181"/>
      <c r="C36" s="175"/>
      <c r="D36" s="177"/>
      <c r="E36" s="141"/>
      <c r="F36" s="141"/>
      <c r="G36" s="141"/>
      <c r="H36" s="141"/>
      <c r="I36" s="141"/>
      <c r="J36" s="141"/>
      <c r="K36" s="141"/>
      <c r="L36" s="141">
        <f t="shared" ref="L36" si="17">L35*$C35</f>
        <v>845.78</v>
      </c>
      <c r="M36" s="127">
        <f t="shared" si="0"/>
        <v>845.78</v>
      </c>
    </row>
    <row r="37" spans="1:13" s="123" customFormat="1" ht="15.75" thickBot="1" x14ac:dyDescent="0.25">
      <c r="A37" s="178">
        <v>17</v>
      </c>
      <c r="B37" s="180" t="str">
        <f>Resumo!B19</f>
        <v>INSTALAÇÃO ELÉTRICA - 127V</v>
      </c>
      <c r="C37" s="174">
        <f>Resumo!C19</f>
        <v>30100.02</v>
      </c>
      <c r="D37" s="176">
        <f>C37/$M$46</f>
        <v>2.7515189197057584E-2</v>
      </c>
      <c r="E37" s="140"/>
      <c r="F37" s="140"/>
      <c r="G37" s="140"/>
      <c r="H37" s="140"/>
      <c r="I37" s="140"/>
      <c r="J37" s="140"/>
      <c r="K37" s="139">
        <v>0.5</v>
      </c>
      <c r="L37" s="139">
        <v>0.5</v>
      </c>
      <c r="M37" s="126">
        <f t="shared" si="0"/>
        <v>1</v>
      </c>
    </row>
    <row r="38" spans="1:13" s="123" customFormat="1" ht="15" x14ac:dyDescent="0.2">
      <c r="A38" s="179"/>
      <c r="B38" s="181"/>
      <c r="C38" s="175"/>
      <c r="D38" s="177"/>
      <c r="E38" s="141"/>
      <c r="F38" s="141"/>
      <c r="G38" s="141"/>
      <c r="H38" s="141"/>
      <c r="I38" s="141"/>
      <c r="J38" s="141"/>
      <c r="K38" s="141">
        <f t="shared" ref="K38:L38" si="18">K37*$C37</f>
        <v>15050.01</v>
      </c>
      <c r="L38" s="141">
        <f t="shared" si="18"/>
        <v>15050.01</v>
      </c>
      <c r="M38" s="127">
        <f t="shared" si="0"/>
        <v>30100.02</v>
      </c>
    </row>
    <row r="39" spans="1:13" s="123" customFormat="1" ht="15.75" thickBot="1" x14ac:dyDescent="0.25">
      <c r="A39" s="178">
        <v>18</v>
      </c>
      <c r="B39" s="180" t="str">
        <f>Resumo!B20</f>
        <v>SISTEMA DE PROTEÇÃO CONTRA DESCARGAS ATMOSFÉRICAS (SPDA)</v>
      </c>
      <c r="C39" s="174">
        <f>Resumo!C20</f>
        <v>16530.340000000004</v>
      </c>
      <c r="D39" s="176">
        <f t="shared" ref="D39" si="19">C39/$M$46</f>
        <v>1.5110801673609817E-2</v>
      </c>
      <c r="E39" s="140"/>
      <c r="F39" s="140"/>
      <c r="G39" s="140"/>
      <c r="H39" s="140"/>
      <c r="I39" s="140"/>
      <c r="J39" s="140"/>
      <c r="K39" s="140"/>
      <c r="L39" s="139">
        <v>1</v>
      </c>
      <c r="M39" s="126">
        <f t="shared" ref="M39:M42" si="20">SUM(E39:L39)</f>
        <v>1</v>
      </c>
    </row>
    <row r="40" spans="1:13" s="123" customFormat="1" ht="15" x14ac:dyDescent="0.2">
      <c r="A40" s="179"/>
      <c r="B40" s="181"/>
      <c r="C40" s="175"/>
      <c r="D40" s="177"/>
      <c r="E40" s="141"/>
      <c r="F40" s="141"/>
      <c r="G40" s="141"/>
      <c r="H40" s="141"/>
      <c r="I40" s="141"/>
      <c r="J40" s="141"/>
      <c r="K40" s="141"/>
      <c r="L40" s="141">
        <f t="shared" ref="L40" si="21">L39*$C39</f>
        <v>16530.340000000004</v>
      </c>
      <c r="M40" s="127">
        <f t="shared" si="20"/>
        <v>16530.340000000004</v>
      </c>
    </row>
    <row r="41" spans="1:13" s="123" customFormat="1" ht="15.75" thickBot="1" x14ac:dyDescent="0.25">
      <c r="A41" s="178">
        <v>19</v>
      </c>
      <c r="B41" s="180" t="str">
        <f>Resumo!B21</f>
        <v>SERVIÇOS COMPLEMENTARES</v>
      </c>
      <c r="C41" s="174">
        <f>Resumo!C21</f>
        <v>107364.97</v>
      </c>
      <c r="D41" s="176">
        <f t="shared" ref="D41" si="22">C41/$M$46</f>
        <v>9.814503321547334E-2</v>
      </c>
      <c r="E41" s="140"/>
      <c r="F41" s="140"/>
      <c r="G41" s="140"/>
      <c r="H41" s="140"/>
      <c r="I41" s="140"/>
      <c r="J41" s="139">
        <v>0.5</v>
      </c>
      <c r="K41" s="139">
        <v>0.5</v>
      </c>
      <c r="L41" s="140"/>
      <c r="M41" s="126">
        <f t="shared" si="20"/>
        <v>1</v>
      </c>
    </row>
    <row r="42" spans="1:13" s="123" customFormat="1" ht="15" x14ac:dyDescent="0.2">
      <c r="A42" s="179"/>
      <c r="B42" s="181"/>
      <c r="C42" s="175"/>
      <c r="D42" s="177"/>
      <c r="E42" s="141"/>
      <c r="F42" s="141"/>
      <c r="G42" s="141"/>
      <c r="H42" s="141"/>
      <c r="I42" s="141"/>
      <c r="J42" s="141">
        <f t="shared" ref="J42:K42" si="23">J41*$C41</f>
        <v>53682.485000000001</v>
      </c>
      <c r="K42" s="141">
        <f t="shared" si="23"/>
        <v>53682.485000000001</v>
      </c>
      <c r="L42" s="141"/>
      <c r="M42" s="127">
        <f t="shared" si="20"/>
        <v>107364.97</v>
      </c>
    </row>
    <row r="43" spans="1:13" s="123" customFormat="1" ht="15.75" thickBot="1" x14ac:dyDescent="0.25">
      <c r="A43" s="178">
        <v>20</v>
      </c>
      <c r="B43" s="180" t="str">
        <f>Resumo!B22</f>
        <v>SERVIÇOS FINAIS</v>
      </c>
      <c r="C43" s="174">
        <f>Resumo!C22</f>
        <v>2613.4699999999998</v>
      </c>
      <c r="D43" s="176">
        <f>C43/$M$46</f>
        <v>2.3890389943539599E-3</v>
      </c>
      <c r="E43" s="140"/>
      <c r="F43" s="140"/>
      <c r="G43" s="140"/>
      <c r="H43" s="140"/>
      <c r="I43" s="140"/>
      <c r="J43" s="140"/>
      <c r="K43" s="140"/>
      <c r="L43" s="139">
        <v>1</v>
      </c>
      <c r="M43" s="126">
        <f>SUM(E43:L43)</f>
        <v>1</v>
      </c>
    </row>
    <row r="44" spans="1:13" s="123" customFormat="1" ht="15" x14ac:dyDescent="0.2">
      <c r="A44" s="179"/>
      <c r="B44" s="181"/>
      <c r="C44" s="175"/>
      <c r="D44" s="177"/>
      <c r="E44" s="141"/>
      <c r="F44" s="141"/>
      <c r="G44" s="141"/>
      <c r="H44" s="141"/>
      <c r="I44" s="141"/>
      <c r="J44" s="141"/>
      <c r="K44" s="141"/>
      <c r="L44" s="141">
        <f t="shared" ref="L44" si="24">L43*$C43</f>
        <v>2613.4699999999998</v>
      </c>
      <c r="M44" s="127">
        <f>SUM(E44:L44)</f>
        <v>2613.4699999999998</v>
      </c>
    </row>
    <row r="45" spans="1:13" s="123" customFormat="1" ht="15" x14ac:dyDescent="0.2">
      <c r="A45" s="195" t="s">
        <v>221</v>
      </c>
      <c r="B45" s="196"/>
      <c r="C45" s="196"/>
      <c r="D45" s="197"/>
      <c r="E45" s="142">
        <f t="shared" ref="E45:L45" si="25">E46/$M$48</f>
        <v>0.12465828991512494</v>
      </c>
      <c r="F45" s="142">
        <f t="shared" si="25"/>
        <v>0.14349462379155839</v>
      </c>
      <c r="G45" s="142">
        <f t="shared" si="25"/>
        <v>0.14122746969135364</v>
      </c>
      <c r="H45" s="142">
        <f t="shared" si="25"/>
        <v>0.19598659603476584</v>
      </c>
      <c r="I45" s="142">
        <f t="shared" si="25"/>
        <v>0.13583848177832028</v>
      </c>
      <c r="J45" s="142">
        <f t="shared" si="25"/>
        <v>0.12299674015612308</v>
      </c>
      <c r="K45" s="142">
        <f t="shared" si="25"/>
        <v>8.9736501194268126E-2</v>
      </c>
      <c r="L45" s="142">
        <f t="shared" si="25"/>
        <v>4.6061297438485686E-2</v>
      </c>
      <c r="M45" s="127"/>
    </row>
    <row r="46" spans="1:13" ht="15.75" x14ac:dyDescent="0.25">
      <c r="A46" s="195" t="s">
        <v>222</v>
      </c>
      <c r="B46" s="196"/>
      <c r="C46" s="196"/>
      <c r="D46" s="197"/>
      <c r="E46" s="143">
        <f>SUM(E6,E8,E10,E12,E14,E16,E18,E20,E22,E24,E26,E28,E30,E32,E34,E36,E38,E40,E42,E44)</f>
        <v>136368.93400000001</v>
      </c>
      <c r="F46" s="143">
        <f t="shared" ref="F46:L46" si="26">SUM(F6,F8,F10,F12,F14,F16,F18,F20,F22,F24,F26,F28,F30,F32,F34,F36,F38,F40,F42,F44)</f>
        <v>156974.79</v>
      </c>
      <c r="G46" s="143">
        <f t="shared" si="26"/>
        <v>154494.655</v>
      </c>
      <c r="H46" s="143">
        <f t="shared" si="26"/>
        <v>214397.96099999998</v>
      </c>
      <c r="I46" s="143">
        <f t="shared" si="26"/>
        <v>148599.41499999998</v>
      </c>
      <c r="J46" s="143">
        <f t="shared" si="26"/>
        <v>134551.29499999998</v>
      </c>
      <c r="K46" s="143">
        <f t="shared" si="26"/>
        <v>98166.524000000005</v>
      </c>
      <c r="L46" s="143">
        <f t="shared" si="26"/>
        <v>50388.386000000006</v>
      </c>
      <c r="M46" s="138">
        <f>SUM(E46:L46)</f>
        <v>1093941.96</v>
      </c>
    </row>
    <row r="47" spans="1:13" ht="15.75" x14ac:dyDescent="0.25">
      <c r="A47" s="195" t="s">
        <v>223</v>
      </c>
      <c r="B47" s="196"/>
      <c r="C47" s="196"/>
      <c r="D47" s="197"/>
      <c r="E47" s="142">
        <f t="shared" ref="E47:L47" si="27">E48/$M$48</f>
        <v>0.12465828991512494</v>
      </c>
      <c r="F47" s="142">
        <f t="shared" si="27"/>
        <v>0.26815291370668337</v>
      </c>
      <c r="G47" s="142">
        <f t="shared" si="27"/>
        <v>0.40938038339803701</v>
      </c>
      <c r="H47" s="142">
        <f t="shared" si="27"/>
        <v>0.60536697943280293</v>
      </c>
      <c r="I47" s="142">
        <f t="shared" si="27"/>
        <v>0.7412054612111233</v>
      </c>
      <c r="J47" s="142">
        <f t="shared" si="27"/>
        <v>0.86420220136724624</v>
      </c>
      <c r="K47" s="142">
        <f t="shared" si="27"/>
        <v>0.95393870256151436</v>
      </c>
      <c r="L47" s="142">
        <f t="shared" si="27"/>
        <v>1</v>
      </c>
      <c r="M47" s="128"/>
    </row>
    <row r="48" spans="1:13" ht="15.75" x14ac:dyDescent="0.2">
      <c r="A48" s="195" t="s">
        <v>224</v>
      </c>
      <c r="B48" s="196"/>
      <c r="C48" s="196"/>
      <c r="D48" s="197"/>
      <c r="E48" s="143">
        <f>E46</f>
        <v>136368.93400000001</v>
      </c>
      <c r="F48" s="143">
        <f>E48+F46</f>
        <v>293343.72400000005</v>
      </c>
      <c r="G48" s="143">
        <f t="shared" ref="G48" si="28">F48+G46</f>
        <v>447838.37900000007</v>
      </c>
      <c r="H48" s="143">
        <f t="shared" ref="H48" si="29">G48+H46</f>
        <v>662236.34000000008</v>
      </c>
      <c r="I48" s="143">
        <f t="shared" ref="I48" si="30">H48+I46</f>
        <v>810835.75500000012</v>
      </c>
      <c r="J48" s="143">
        <f t="shared" ref="J48" si="31">I48+J46</f>
        <v>945387.05</v>
      </c>
      <c r="K48" s="143">
        <f t="shared" ref="K48" si="32">J48+K46</f>
        <v>1043553.574</v>
      </c>
      <c r="L48" s="143">
        <f t="shared" ref="L48" si="33">K48+L46</f>
        <v>1093941.96</v>
      </c>
      <c r="M48" s="129">
        <f>Resumo!C25</f>
        <v>1093941.96</v>
      </c>
    </row>
    <row r="49" spans="13:13" x14ac:dyDescent="0.25">
      <c r="M49" s="83" t="s">
        <v>120</v>
      </c>
    </row>
  </sheetData>
  <mergeCells count="91">
    <mergeCell ref="A33:A34"/>
    <mergeCell ref="B33:B34"/>
    <mergeCell ref="C33:C34"/>
    <mergeCell ref="D33:D34"/>
    <mergeCell ref="A29:A30"/>
    <mergeCell ref="B29:B30"/>
    <mergeCell ref="C29:C30"/>
    <mergeCell ref="D29:D30"/>
    <mergeCell ref="A27:A28"/>
    <mergeCell ref="B27:B28"/>
    <mergeCell ref="C27:C28"/>
    <mergeCell ref="D27:D28"/>
    <mergeCell ref="A31:A32"/>
    <mergeCell ref="B31:B32"/>
    <mergeCell ref="C31:C32"/>
    <mergeCell ref="D31:D32"/>
    <mergeCell ref="A43:A44"/>
    <mergeCell ref="B43:B44"/>
    <mergeCell ref="C43:C44"/>
    <mergeCell ref="D43:D44"/>
    <mergeCell ref="A48:D48"/>
    <mergeCell ref="A45:D45"/>
    <mergeCell ref="A47:D47"/>
    <mergeCell ref="A46:D46"/>
    <mergeCell ref="A35:A36"/>
    <mergeCell ref="B35:B36"/>
    <mergeCell ref="C35:C36"/>
    <mergeCell ref="D35:D36"/>
    <mergeCell ref="A37:A38"/>
    <mergeCell ref="B37:B38"/>
    <mergeCell ref="C37:C38"/>
    <mergeCell ref="D37:D38"/>
    <mergeCell ref="A19:A20"/>
    <mergeCell ref="B19:B20"/>
    <mergeCell ref="C19:C20"/>
    <mergeCell ref="D19:D20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15:A16"/>
    <mergeCell ref="B15:B16"/>
    <mergeCell ref="A13:A14"/>
    <mergeCell ref="B13:B14"/>
    <mergeCell ref="C13:C14"/>
    <mergeCell ref="C15:C16"/>
    <mergeCell ref="D17:D18"/>
    <mergeCell ref="C9:C10"/>
    <mergeCell ref="D9:D10"/>
    <mergeCell ref="D13:D14"/>
    <mergeCell ref="D15:D16"/>
    <mergeCell ref="A1:M1"/>
    <mergeCell ref="A2:M2"/>
    <mergeCell ref="D11:D12"/>
    <mergeCell ref="E3:L3"/>
    <mergeCell ref="M3:M4"/>
    <mergeCell ref="A5:A6"/>
    <mergeCell ref="B5:B6"/>
    <mergeCell ref="C5:C6"/>
    <mergeCell ref="D5:D6"/>
    <mergeCell ref="A3:A4"/>
    <mergeCell ref="B3:B4"/>
    <mergeCell ref="C3:D3"/>
    <mergeCell ref="C7:C8"/>
    <mergeCell ref="A11:A12"/>
    <mergeCell ref="B11:B12"/>
    <mergeCell ref="D7:D8"/>
    <mergeCell ref="C39:C40"/>
    <mergeCell ref="C41:C42"/>
    <mergeCell ref="D39:D40"/>
    <mergeCell ref="D41:D42"/>
    <mergeCell ref="A7:A8"/>
    <mergeCell ref="B7:B8"/>
    <mergeCell ref="C11:C12"/>
    <mergeCell ref="A17:A18"/>
    <mergeCell ref="B17:B18"/>
    <mergeCell ref="A9:A10"/>
    <mergeCell ref="B9:B10"/>
    <mergeCell ref="A39:A40"/>
    <mergeCell ref="A41:A42"/>
    <mergeCell ref="B39:B40"/>
    <mergeCell ref="B41:B42"/>
    <mergeCell ref="C17:C18"/>
  </mergeCells>
  <phoneticPr fontId="8" type="noConversion"/>
  <printOptions horizontalCentered="1"/>
  <pageMargins left="0.51181102362204722" right="0.51181102362204722" top="1.9685039370078741" bottom="0.78740157480314965" header="0.31496062992125984" footer="0.31496062992125984"/>
  <pageSetup paperSize="8" scale="47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view="pageBreakPreview" zoomScale="90" zoomScaleNormal="100" zoomScaleSheetLayoutView="90" workbookViewId="0">
      <selection activeCell="B44" sqref="B44"/>
    </sheetView>
  </sheetViews>
  <sheetFormatPr defaultColWidth="9.140625" defaultRowHeight="12.75" x14ac:dyDescent="0.2"/>
  <cols>
    <col min="1" max="1" width="9.140625" style="1"/>
    <col min="2" max="2" width="43.140625" style="1" customWidth="1"/>
    <col min="3" max="3" width="9.140625" style="1"/>
    <col min="4" max="4" width="10.7109375" style="1" customWidth="1"/>
    <col min="5" max="5" width="13.42578125" style="1" customWidth="1"/>
    <col min="6" max="6" width="9.140625" style="1" customWidth="1"/>
    <col min="7" max="7" width="12.7109375" style="1" bestFit="1" customWidth="1"/>
    <col min="8" max="16384" width="9.140625" style="1"/>
  </cols>
  <sheetData>
    <row r="1" spans="1:5" ht="13.5" thickBot="1" x14ac:dyDescent="0.25">
      <c r="A1" s="200" t="s">
        <v>7</v>
      </c>
      <c r="B1" s="200"/>
      <c r="C1" s="200"/>
      <c r="D1" s="6" t="s">
        <v>8</v>
      </c>
      <c r="E1" s="7" t="s">
        <v>9</v>
      </c>
    </row>
    <row r="2" spans="1:5" ht="13.5" thickBot="1" x14ac:dyDescent="0.25">
      <c r="A2" s="8"/>
      <c r="B2" s="9" t="s">
        <v>10</v>
      </c>
      <c r="C2" s="9"/>
      <c r="D2" s="10" t="s">
        <v>4</v>
      </c>
      <c r="E2" s="10" t="s">
        <v>4</v>
      </c>
    </row>
    <row r="3" spans="1:5" x14ac:dyDescent="0.2">
      <c r="A3" s="11" t="s">
        <v>11</v>
      </c>
      <c r="B3" s="201" t="s">
        <v>12</v>
      </c>
      <c r="C3" s="201"/>
      <c r="D3" s="12">
        <v>0.2</v>
      </c>
      <c r="E3" s="13">
        <v>0.2</v>
      </c>
    </row>
    <row r="4" spans="1:5" x14ac:dyDescent="0.2">
      <c r="A4" s="14" t="s">
        <v>13</v>
      </c>
      <c r="B4" s="202" t="s">
        <v>14</v>
      </c>
      <c r="C4" s="202"/>
      <c r="D4" s="15">
        <v>0</v>
      </c>
      <c r="E4" s="16">
        <f t="shared" ref="E4:E11" si="0">D4</f>
        <v>0</v>
      </c>
    </row>
    <row r="5" spans="1:5" x14ac:dyDescent="0.2">
      <c r="A5" s="14" t="s">
        <v>15</v>
      </c>
      <c r="B5" s="202" t="s">
        <v>16</v>
      </c>
      <c r="C5" s="202"/>
      <c r="D5" s="15">
        <v>0</v>
      </c>
      <c r="E5" s="16">
        <f t="shared" si="0"/>
        <v>0</v>
      </c>
    </row>
    <row r="6" spans="1:5" x14ac:dyDescent="0.2">
      <c r="A6" s="14" t="s">
        <v>17</v>
      </c>
      <c r="B6" s="202" t="s">
        <v>18</v>
      </c>
      <c r="C6" s="202"/>
      <c r="D6" s="15">
        <v>0</v>
      </c>
      <c r="E6" s="16">
        <f t="shared" si="0"/>
        <v>0</v>
      </c>
    </row>
    <row r="7" spans="1:5" x14ac:dyDescent="0.2">
      <c r="A7" s="14" t="s">
        <v>19</v>
      </c>
      <c r="B7" s="202" t="s">
        <v>20</v>
      </c>
      <c r="C7" s="202"/>
      <c r="D7" s="15">
        <v>0</v>
      </c>
      <c r="E7" s="16">
        <f t="shared" si="0"/>
        <v>0</v>
      </c>
    </row>
    <row r="8" spans="1:5" x14ac:dyDescent="0.2">
      <c r="A8" s="14" t="s">
        <v>21</v>
      </c>
      <c r="B8" s="202" t="s">
        <v>22</v>
      </c>
      <c r="C8" s="202"/>
      <c r="D8" s="15">
        <v>0</v>
      </c>
      <c r="E8" s="16">
        <f t="shared" si="0"/>
        <v>0</v>
      </c>
    </row>
    <row r="9" spans="1:5" x14ac:dyDescent="0.2">
      <c r="A9" s="14" t="s">
        <v>23</v>
      </c>
      <c r="B9" s="202" t="s">
        <v>24</v>
      </c>
      <c r="C9" s="202"/>
      <c r="D9" s="15">
        <v>0.03</v>
      </c>
      <c r="E9" s="16">
        <f t="shared" si="0"/>
        <v>0.03</v>
      </c>
    </row>
    <row r="10" spans="1:5" x14ac:dyDescent="0.2">
      <c r="A10" s="14" t="s">
        <v>25</v>
      </c>
      <c r="B10" s="202" t="s">
        <v>26</v>
      </c>
      <c r="C10" s="202"/>
      <c r="D10" s="15">
        <v>0.08</v>
      </c>
      <c r="E10" s="16">
        <f>D10</f>
        <v>0.08</v>
      </c>
    </row>
    <row r="11" spans="1:5" ht="13.5" thickBot="1" x14ac:dyDescent="0.25">
      <c r="A11" s="17" t="s">
        <v>27</v>
      </c>
      <c r="B11" s="203" t="s">
        <v>28</v>
      </c>
      <c r="C11" s="203"/>
      <c r="D11" s="18">
        <v>0</v>
      </c>
      <c r="E11" s="16">
        <f t="shared" si="0"/>
        <v>0</v>
      </c>
    </row>
    <row r="12" spans="1:5" ht="13.5" thickBot="1" x14ac:dyDescent="0.25">
      <c r="A12" s="19" t="s">
        <v>29</v>
      </c>
      <c r="B12" s="20" t="s">
        <v>30</v>
      </c>
      <c r="C12" s="20"/>
      <c r="D12" s="7">
        <f>SUM(D3:D11)</f>
        <v>0.31</v>
      </c>
      <c r="E12" s="7">
        <f>SUM(E3:E11)</f>
        <v>0.31</v>
      </c>
    </row>
    <row r="13" spans="1:5" ht="13.5" thickBot="1" x14ac:dyDescent="0.25">
      <c r="A13" s="21"/>
      <c r="B13" s="22"/>
      <c r="C13" s="22"/>
      <c r="D13" s="23"/>
      <c r="E13" s="24"/>
    </row>
    <row r="14" spans="1:5" ht="13.5" thickBot="1" x14ac:dyDescent="0.25">
      <c r="A14" s="8"/>
      <c r="B14" s="9" t="s">
        <v>31</v>
      </c>
      <c r="C14" s="9"/>
      <c r="D14" s="10" t="s">
        <v>4</v>
      </c>
      <c r="E14" s="10" t="s">
        <v>4</v>
      </c>
    </row>
    <row r="15" spans="1:5" x14ac:dyDescent="0.2">
      <c r="A15" s="11" t="s">
        <v>32</v>
      </c>
      <c r="B15" s="201" t="s">
        <v>33</v>
      </c>
      <c r="C15" s="201"/>
      <c r="D15" s="25">
        <v>0.1812</v>
      </c>
      <c r="E15" s="13">
        <v>0</v>
      </c>
    </row>
    <row r="16" spans="1:5" x14ac:dyDescent="0.2">
      <c r="A16" s="14" t="s">
        <v>34</v>
      </c>
      <c r="B16" s="199" t="s">
        <v>35</v>
      </c>
      <c r="C16" s="199"/>
      <c r="D16" s="15">
        <v>4.1500000000000002E-2</v>
      </c>
      <c r="E16" s="16">
        <v>0</v>
      </c>
    </row>
    <row r="17" spans="1:5" x14ac:dyDescent="0.2">
      <c r="A17" s="14" t="s">
        <v>36</v>
      </c>
      <c r="B17" s="202" t="s">
        <v>37</v>
      </c>
      <c r="C17" s="202"/>
      <c r="D17" s="15">
        <v>8.6999999999999994E-3</v>
      </c>
      <c r="E17" s="16">
        <v>6.6E-3</v>
      </c>
    </row>
    <row r="18" spans="1:5" x14ac:dyDescent="0.2">
      <c r="A18" s="14" t="s">
        <v>38</v>
      </c>
      <c r="B18" s="202" t="s">
        <v>39</v>
      </c>
      <c r="C18" s="202"/>
      <c r="D18" s="15">
        <v>0.1111</v>
      </c>
      <c r="E18" s="16">
        <v>8.3299999999999999E-2</v>
      </c>
    </row>
    <row r="19" spans="1:5" x14ac:dyDescent="0.2">
      <c r="A19" s="14" t="s">
        <v>40</v>
      </c>
      <c r="B19" s="202" t="s">
        <v>41</v>
      </c>
      <c r="C19" s="202"/>
      <c r="D19" s="15">
        <v>6.9999999999999999E-4</v>
      </c>
      <c r="E19" s="16">
        <v>5.9999999999999995E-4</v>
      </c>
    </row>
    <row r="20" spans="1:5" x14ac:dyDescent="0.2">
      <c r="A20" s="14" t="s">
        <v>42</v>
      </c>
      <c r="B20" s="202" t="s">
        <v>43</v>
      </c>
      <c r="C20" s="202"/>
      <c r="D20" s="15">
        <v>7.4000000000000003E-3</v>
      </c>
      <c r="E20" s="16">
        <v>5.5999999999999999E-3</v>
      </c>
    </row>
    <row r="21" spans="1:5" x14ac:dyDescent="0.2">
      <c r="A21" s="14" t="s">
        <v>44</v>
      </c>
      <c r="B21" s="202" t="s">
        <v>45</v>
      </c>
      <c r="C21" s="202"/>
      <c r="D21" s="15">
        <v>2.7199999999999998E-2</v>
      </c>
      <c r="E21" s="16">
        <v>0</v>
      </c>
    </row>
    <row r="22" spans="1:5" x14ac:dyDescent="0.2">
      <c r="A22" s="14" t="s">
        <v>46</v>
      </c>
      <c r="B22" s="26" t="s">
        <v>47</v>
      </c>
      <c r="C22" s="26"/>
      <c r="D22" s="15">
        <v>1.1000000000000001E-3</v>
      </c>
      <c r="E22" s="16">
        <v>8.0000000000000004E-4</v>
      </c>
    </row>
    <row r="23" spans="1:5" x14ac:dyDescent="0.2">
      <c r="A23" s="14" t="s">
        <v>48</v>
      </c>
      <c r="B23" s="26" t="s">
        <v>49</v>
      </c>
      <c r="C23" s="26"/>
      <c r="D23" s="15">
        <v>0.1124</v>
      </c>
      <c r="E23" s="16">
        <v>8.43E-2</v>
      </c>
    </row>
    <row r="24" spans="1:5" ht="13.5" thickBot="1" x14ac:dyDescent="0.25">
      <c r="A24" s="17" t="s">
        <v>50</v>
      </c>
      <c r="B24" s="27" t="s">
        <v>51</v>
      </c>
      <c r="C24" s="27"/>
      <c r="D24" s="18">
        <v>2.9999999999999997E-4</v>
      </c>
      <c r="E24" s="28">
        <v>2.0000000000000001E-4</v>
      </c>
    </row>
    <row r="25" spans="1:5" ht="13.5" thickBot="1" x14ac:dyDescent="0.25">
      <c r="A25" s="19" t="s">
        <v>52</v>
      </c>
      <c r="B25" s="20" t="s">
        <v>53</v>
      </c>
      <c r="C25" s="26"/>
      <c r="D25" s="29">
        <f>SUM(D15:D24)</f>
        <v>0.49160000000000004</v>
      </c>
      <c r="E25" s="29">
        <f>SUM(E15:E24)</f>
        <v>0.18139999999999998</v>
      </c>
    </row>
    <row r="26" spans="1:5" ht="13.5" thickBot="1" x14ac:dyDescent="0.25">
      <c r="A26" s="21"/>
      <c r="B26" s="22"/>
      <c r="C26" s="22"/>
      <c r="D26" s="30"/>
      <c r="E26" s="24"/>
    </row>
    <row r="27" spans="1:5" ht="13.5" thickBot="1" x14ac:dyDescent="0.25">
      <c r="A27" s="8"/>
      <c r="B27" s="9" t="s">
        <v>54</v>
      </c>
      <c r="C27" s="9"/>
      <c r="D27" s="10" t="s">
        <v>4</v>
      </c>
      <c r="E27" s="10" t="s">
        <v>4</v>
      </c>
    </row>
    <row r="28" spans="1:5" x14ac:dyDescent="0.2">
      <c r="A28" s="11" t="s">
        <v>55</v>
      </c>
      <c r="B28" s="201" t="s">
        <v>56</v>
      </c>
      <c r="C28" s="201"/>
      <c r="D28" s="12">
        <v>5.7500000000000002E-2</v>
      </c>
      <c r="E28" s="12">
        <v>4.3200000000000002E-2</v>
      </c>
    </row>
    <row r="29" spans="1:5" x14ac:dyDescent="0.2">
      <c r="A29" s="14" t="s">
        <v>57</v>
      </c>
      <c r="B29" s="26" t="s">
        <v>58</v>
      </c>
      <c r="C29" s="26"/>
      <c r="D29" s="15">
        <v>1.4E-3</v>
      </c>
      <c r="E29" s="15">
        <v>1E-3</v>
      </c>
    </row>
    <row r="30" spans="1:5" x14ac:dyDescent="0.2">
      <c r="A30" s="14" t="s">
        <v>59</v>
      </c>
      <c r="B30" s="26" t="s">
        <v>60</v>
      </c>
      <c r="C30" s="26"/>
      <c r="D30" s="15">
        <v>3.1E-2</v>
      </c>
      <c r="E30" s="15">
        <v>2.3199999999999998E-2</v>
      </c>
    </row>
    <row r="31" spans="1:5" x14ac:dyDescent="0.2">
      <c r="A31" s="14" t="s">
        <v>61</v>
      </c>
      <c r="B31" s="202" t="s">
        <v>62</v>
      </c>
      <c r="C31" s="202"/>
      <c r="D31" s="15">
        <v>3.3099999999999997E-2</v>
      </c>
      <c r="E31" s="15">
        <v>2.4899999999999999E-2</v>
      </c>
    </row>
    <row r="32" spans="1:5" ht="13.5" thickBot="1" x14ac:dyDescent="0.25">
      <c r="A32" s="17" t="s">
        <v>63</v>
      </c>
      <c r="B32" s="27" t="s">
        <v>64</v>
      </c>
      <c r="C32" s="27"/>
      <c r="D32" s="18">
        <v>4.7999999999999996E-3</v>
      </c>
      <c r="E32" s="18">
        <v>3.5999999999999999E-3</v>
      </c>
    </row>
    <row r="33" spans="1:5" ht="13.5" thickBot="1" x14ac:dyDescent="0.25">
      <c r="A33" s="19" t="s">
        <v>65</v>
      </c>
      <c r="B33" s="204" t="s">
        <v>66</v>
      </c>
      <c r="C33" s="205"/>
      <c r="D33" s="29">
        <f>SUM(D28:D32)</f>
        <v>0.1278</v>
      </c>
      <c r="E33" s="29">
        <f>SUM(E28:E32)</f>
        <v>9.5899999999999999E-2</v>
      </c>
    </row>
    <row r="34" spans="1:5" ht="13.5" thickBot="1" x14ac:dyDescent="0.25">
      <c r="A34" s="21"/>
      <c r="B34" s="22"/>
      <c r="C34" s="22"/>
      <c r="D34" s="30"/>
      <c r="E34" s="24"/>
    </row>
    <row r="35" spans="1:5" ht="13.5" thickBot="1" x14ac:dyDescent="0.25">
      <c r="A35" s="8"/>
      <c r="B35" s="9" t="s">
        <v>67</v>
      </c>
      <c r="C35" s="9"/>
      <c r="D35" s="10" t="s">
        <v>4</v>
      </c>
      <c r="E35" s="10" t="s">
        <v>4</v>
      </c>
    </row>
    <row r="36" spans="1:5" x14ac:dyDescent="0.2">
      <c r="A36" s="11" t="s">
        <v>68</v>
      </c>
      <c r="B36" s="201" t="s">
        <v>69</v>
      </c>
      <c r="C36" s="201"/>
      <c r="D36" s="12">
        <v>0.15240000000000001</v>
      </c>
      <c r="E36" s="13">
        <v>5.62E-2</v>
      </c>
    </row>
    <row r="37" spans="1:5" ht="13.5" thickBot="1" x14ac:dyDescent="0.25">
      <c r="A37" s="14" t="s">
        <v>70</v>
      </c>
      <c r="B37" s="206" t="s">
        <v>71</v>
      </c>
      <c r="C37" s="207"/>
      <c r="D37" s="15">
        <v>5.0000000000000001E-3</v>
      </c>
      <c r="E37" s="16">
        <v>3.8E-3</v>
      </c>
    </row>
    <row r="38" spans="1:5" ht="13.5" thickBot="1" x14ac:dyDescent="0.25">
      <c r="A38" s="21" t="s">
        <v>72</v>
      </c>
      <c r="B38" s="31" t="s">
        <v>73</v>
      </c>
      <c r="C38" s="32"/>
      <c r="D38" s="7">
        <f>SUM(D36:D37)</f>
        <v>0.15740000000000001</v>
      </c>
      <c r="E38" s="7">
        <f>SUM(E36:E37)</f>
        <v>0.06</v>
      </c>
    </row>
    <row r="39" spans="1:5" ht="13.5" thickBot="1" x14ac:dyDescent="0.25">
      <c r="A39" s="11"/>
      <c r="B39" s="33"/>
      <c r="C39" s="34"/>
      <c r="D39" s="33"/>
      <c r="E39" s="35"/>
    </row>
    <row r="40" spans="1:5" ht="13.5" thickBot="1" x14ac:dyDescent="0.25">
      <c r="A40" s="36"/>
      <c r="B40" s="208" t="s">
        <v>74</v>
      </c>
      <c r="C40" s="208"/>
      <c r="D40" s="37">
        <f>SUM(D12,D25,D33,D38)</f>
        <v>1.0868000000000002</v>
      </c>
      <c r="E40" s="37">
        <f>SUM(E12,E25,E33,E38)</f>
        <v>0.64729999999999999</v>
      </c>
    </row>
    <row r="41" spans="1:5" x14ac:dyDescent="0.2">
      <c r="A41" s="38"/>
      <c r="B41" s="39"/>
      <c r="C41" s="39"/>
      <c r="D41" s="39"/>
      <c r="E41" s="39"/>
    </row>
    <row r="42" spans="1:5" ht="30.75" customHeight="1" x14ac:dyDescent="0.2">
      <c r="A42" s="198" t="s">
        <v>122</v>
      </c>
      <c r="B42" s="198"/>
      <c r="C42" s="198"/>
      <c r="D42" s="198"/>
      <c r="E42" s="198"/>
    </row>
    <row r="43" spans="1:5" ht="30.75" customHeight="1" x14ac:dyDescent="0.2">
      <c r="A43" s="198"/>
      <c r="B43" s="198"/>
      <c r="C43" s="198"/>
      <c r="D43" s="198"/>
      <c r="E43" s="198"/>
    </row>
  </sheetData>
  <mergeCells count="25">
    <mergeCell ref="B33:C33"/>
    <mergeCell ref="B36:C36"/>
    <mergeCell ref="B37:C37"/>
    <mergeCell ref="B40:C40"/>
    <mergeCell ref="B19:C19"/>
    <mergeCell ref="B20:C20"/>
    <mergeCell ref="B21:C21"/>
    <mergeCell ref="B28:C28"/>
    <mergeCell ref="B31:C31"/>
    <mergeCell ref="A43:E43"/>
    <mergeCell ref="B16:C16"/>
    <mergeCell ref="A1:C1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5:C15"/>
    <mergeCell ref="A42:E42"/>
    <mergeCell ref="B17:C17"/>
    <mergeCell ref="B18:C18"/>
  </mergeCells>
  <printOptions horizontalCentered="1"/>
  <pageMargins left="0.51181102362204722" right="0.51181102362204722" top="2.3622047244094491" bottom="0.78740157480314965" header="0.51181102362204722" footer="0.31496062992125984"/>
  <pageSetup paperSize="9" fitToHeight="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view="pageBreakPreview" zoomScaleNormal="100" zoomScaleSheetLayoutView="100" workbookViewId="0">
      <selection activeCell="G13" sqref="G13"/>
    </sheetView>
  </sheetViews>
  <sheetFormatPr defaultColWidth="9.140625" defaultRowHeight="12.75" x14ac:dyDescent="0.2"/>
  <cols>
    <col min="1" max="1" width="9.85546875" style="1" customWidth="1"/>
    <col min="2" max="2" width="43.7109375" style="1" customWidth="1"/>
    <col min="3" max="3" width="0" style="1" hidden="1" customWidth="1"/>
    <col min="4" max="4" width="24.5703125" style="1" customWidth="1"/>
    <col min="5" max="16384" width="9.140625" style="1"/>
  </cols>
  <sheetData>
    <row r="1" spans="1:4" ht="13.5" thickBot="1" x14ac:dyDescent="0.25"/>
    <row r="2" spans="1:4" ht="16.5" thickBot="1" x14ac:dyDescent="0.3">
      <c r="A2" s="215" t="s">
        <v>76</v>
      </c>
      <c r="B2" s="216"/>
      <c r="C2" s="216"/>
      <c r="D2" s="217"/>
    </row>
    <row r="3" spans="1:4" ht="15.75" x14ac:dyDescent="0.25">
      <c r="A3" s="114"/>
      <c r="B3" s="114"/>
      <c r="C3" s="114"/>
      <c r="D3" s="114"/>
    </row>
    <row r="4" spans="1:4" ht="16.5" thickBot="1" x14ac:dyDescent="0.3">
      <c r="A4" s="114"/>
      <c r="B4" s="114"/>
      <c r="C4" s="114"/>
      <c r="D4" s="114"/>
    </row>
    <row r="5" spans="1:4" ht="15" customHeight="1" x14ac:dyDescent="0.2">
      <c r="A5" s="218" t="s">
        <v>1</v>
      </c>
      <c r="B5" s="213" t="s">
        <v>77</v>
      </c>
      <c r="C5" s="220" t="s">
        <v>78</v>
      </c>
      <c r="D5" s="222" t="s">
        <v>79</v>
      </c>
    </row>
    <row r="6" spans="1:4" ht="13.5" thickBot="1" x14ac:dyDescent="0.25">
      <c r="A6" s="219"/>
      <c r="B6" s="214"/>
      <c r="C6" s="221"/>
      <c r="D6" s="223"/>
    </row>
    <row r="7" spans="1:4" ht="15" x14ac:dyDescent="0.25">
      <c r="A7" s="71" t="s">
        <v>29</v>
      </c>
      <c r="B7" s="72" t="s">
        <v>92</v>
      </c>
      <c r="C7" s="73" t="e">
        <v>#REF!</v>
      </c>
      <c r="D7" s="74">
        <v>8.9599999999999999E-2</v>
      </c>
    </row>
    <row r="8" spans="1:4" ht="15" x14ac:dyDescent="0.25">
      <c r="A8" s="69"/>
      <c r="B8" s="41"/>
      <c r="C8" s="42"/>
      <c r="D8" s="70"/>
    </row>
    <row r="9" spans="1:4" ht="15" x14ac:dyDescent="0.25">
      <c r="A9" s="75" t="s">
        <v>52</v>
      </c>
      <c r="B9" s="76" t="s">
        <v>93</v>
      </c>
      <c r="C9" s="77" t="e">
        <v>#REF!</v>
      </c>
      <c r="D9" s="78">
        <f>SUM(D10:D13)</f>
        <v>8.5000000000000006E-2</v>
      </c>
    </row>
    <row r="10" spans="1:4" ht="14.25" x14ac:dyDescent="0.2">
      <c r="A10" s="65" t="s">
        <v>32</v>
      </c>
      <c r="B10" s="66" t="s">
        <v>94</v>
      </c>
      <c r="C10" s="67"/>
      <c r="D10" s="68">
        <v>0.05</v>
      </c>
    </row>
    <row r="11" spans="1:4" ht="14.25" x14ac:dyDescent="0.2">
      <c r="A11" s="65" t="s">
        <v>34</v>
      </c>
      <c r="B11" s="66" t="s">
        <v>95</v>
      </c>
      <c r="C11" s="67"/>
      <c r="D11" s="68">
        <v>0.01</v>
      </c>
    </row>
    <row r="12" spans="1:4" ht="14.25" x14ac:dyDescent="0.2">
      <c r="A12" s="65" t="s">
        <v>36</v>
      </c>
      <c r="B12" s="66" t="s">
        <v>96</v>
      </c>
      <c r="C12" s="67"/>
      <c r="D12" s="68">
        <v>1.2699999999999999E-2</v>
      </c>
    </row>
    <row r="13" spans="1:4" ht="14.25" x14ac:dyDescent="0.2">
      <c r="A13" s="65" t="s">
        <v>38</v>
      </c>
      <c r="B13" s="66" t="s">
        <v>97</v>
      </c>
      <c r="C13" s="67" t="e">
        <v>#REF!</v>
      </c>
      <c r="D13" s="68">
        <v>1.23E-2</v>
      </c>
    </row>
    <row r="14" spans="1:4" ht="15" x14ac:dyDescent="0.25">
      <c r="A14" s="43"/>
      <c r="B14" s="44"/>
      <c r="C14" s="45" t="e">
        <v>#REF!</v>
      </c>
      <c r="D14" s="46"/>
    </row>
    <row r="15" spans="1:4" ht="15" x14ac:dyDescent="0.2">
      <c r="A15" s="47" t="s">
        <v>65</v>
      </c>
      <c r="B15" s="48" t="s">
        <v>98</v>
      </c>
      <c r="C15" s="49" t="e">
        <v>#REF!</v>
      </c>
      <c r="D15" s="50">
        <f>SUM(D16:D19)</f>
        <v>6.0999999999999999E-2</v>
      </c>
    </row>
    <row r="16" spans="1:4" ht="15" x14ac:dyDescent="0.25">
      <c r="A16" s="51" t="s">
        <v>55</v>
      </c>
      <c r="B16" s="224" t="s">
        <v>5</v>
      </c>
      <c r="C16" s="224"/>
      <c r="D16" s="46">
        <v>4.0000000000000001E-3</v>
      </c>
    </row>
    <row r="17" spans="1:4" ht="15" x14ac:dyDescent="0.25">
      <c r="A17" s="51" t="s">
        <v>57</v>
      </c>
      <c r="B17" s="224" t="s">
        <v>6</v>
      </c>
      <c r="C17" s="224"/>
      <c r="D17" s="46">
        <v>1.83E-2</v>
      </c>
    </row>
    <row r="18" spans="1:4" ht="15" x14ac:dyDescent="0.25">
      <c r="A18" s="51" t="s">
        <v>59</v>
      </c>
      <c r="B18" s="224" t="s">
        <v>117</v>
      </c>
      <c r="C18" s="224"/>
      <c r="D18" s="46">
        <v>3.8699999999999998E-2</v>
      </c>
    </row>
    <row r="19" spans="1:4" ht="15.75" thickBot="1" x14ac:dyDescent="0.3">
      <c r="A19" s="52"/>
      <c r="B19" s="225"/>
      <c r="C19" s="226"/>
      <c r="D19" s="53"/>
    </row>
    <row r="20" spans="1:4" ht="15.75" thickBot="1" x14ac:dyDescent="0.25">
      <c r="A20" s="227" t="s">
        <v>81</v>
      </c>
      <c r="B20" s="228"/>
      <c r="C20" s="228"/>
      <c r="D20" s="229"/>
    </row>
    <row r="21" spans="1:4" ht="15.75" thickBot="1" x14ac:dyDescent="0.3">
      <c r="A21" s="209" t="s">
        <v>82</v>
      </c>
      <c r="B21" s="210"/>
      <c r="C21" s="54"/>
      <c r="D21" s="106">
        <f>ROUND((((1+$D10+$D11+$D12)*(1+$D13)*(1+$D7)/(1-$D15))-1),4)</f>
        <v>0.2601</v>
      </c>
    </row>
    <row r="22" spans="1:4" ht="14.25" x14ac:dyDescent="0.2">
      <c r="A22" s="55"/>
      <c r="B22" s="55"/>
      <c r="C22" s="55"/>
      <c r="D22" s="55"/>
    </row>
    <row r="23" spans="1:4" ht="15" x14ac:dyDescent="0.25">
      <c r="A23" s="56" t="s">
        <v>83</v>
      </c>
      <c r="B23" s="57"/>
      <c r="C23" s="58"/>
      <c r="D23" s="58"/>
    </row>
    <row r="24" spans="1:4" ht="14.25" x14ac:dyDescent="0.2">
      <c r="A24" s="59" t="s">
        <v>84</v>
      </c>
      <c r="B24" s="60"/>
      <c r="C24" s="57"/>
      <c r="D24" s="57"/>
    </row>
    <row r="25" spans="1:4" ht="14.25" x14ac:dyDescent="0.2">
      <c r="A25" s="59" t="s">
        <v>85</v>
      </c>
      <c r="B25" s="60"/>
      <c r="C25" s="57"/>
      <c r="D25" s="57"/>
    </row>
    <row r="26" spans="1:4" ht="14.25" x14ac:dyDescent="0.2">
      <c r="A26" s="59" t="s">
        <v>86</v>
      </c>
      <c r="B26" s="61"/>
      <c r="C26" s="57"/>
      <c r="D26" s="57"/>
    </row>
    <row r="27" spans="1:4" ht="14.25" x14ac:dyDescent="0.2">
      <c r="A27" s="59" t="s">
        <v>87</v>
      </c>
      <c r="B27" s="62"/>
      <c r="C27" s="57"/>
      <c r="D27" s="57"/>
    </row>
    <row r="28" spans="1:4" ht="14.25" x14ac:dyDescent="0.2">
      <c r="A28" s="59" t="s">
        <v>88</v>
      </c>
      <c r="B28" s="61"/>
      <c r="C28" s="57"/>
      <c r="D28" s="57"/>
    </row>
    <row r="29" spans="1:4" ht="14.25" x14ac:dyDescent="0.2">
      <c r="A29" s="59" t="s">
        <v>89</v>
      </c>
      <c r="B29" s="61"/>
      <c r="C29" s="57"/>
      <c r="D29" s="57"/>
    </row>
    <row r="30" spans="1:4" ht="14.25" x14ac:dyDescent="0.2">
      <c r="A30" s="55"/>
      <c r="B30" s="55"/>
      <c r="C30" s="55"/>
      <c r="D30" s="55"/>
    </row>
    <row r="31" spans="1:4" ht="14.25" x14ac:dyDescent="0.2">
      <c r="A31" s="116" t="s">
        <v>80</v>
      </c>
      <c r="B31" s="116"/>
      <c r="C31" s="116"/>
      <c r="D31" s="116"/>
    </row>
    <row r="32" spans="1:4" ht="15" x14ac:dyDescent="0.25">
      <c r="A32" s="117"/>
      <c r="B32" s="117"/>
      <c r="C32" s="117"/>
      <c r="D32" s="117"/>
    </row>
    <row r="33" spans="1:4" ht="15" x14ac:dyDescent="0.25">
      <c r="A33" s="117"/>
      <c r="B33" s="117"/>
      <c r="C33" s="117"/>
      <c r="D33" s="117"/>
    </row>
    <row r="34" spans="1:4" ht="15" x14ac:dyDescent="0.25">
      <c r="A34" s="117"/>
      <c r="B34" s="117"/>
      <c r="C34" s="117"/>
      <c r="D34" s="117"/>
    </row>
    <row r="35" spans="1:4" ht="15" x14ac:dyDescent="0.25">
      <c r="A35" s="117"/>
      <c r="B35" s="117"/>
      <c r="C35" s="117"/>
      <c r="D35" s="117"/>
    </row>
    <row r="36" spans="1:4" ht="15" x14ac:dyDescent="0.25">
      <c r="A36" s="117"/>
      <c r="B36" s="117"/>
      <c r="C36" s="117"/>
      <c r="D36" s="117"/>
    </row>
    <row r="37" spans="1:4" x14ac:dyDescent="0.2">
      <c r="A37" s="212"/>
      <c r="B37" s="212"/>
      <c r="C37" s="212"/>
      <c r="D37" s="212"/>
    </row>
    <row r="39" spans="1:4" ht="30" customHeight="1" x14ac:dyDescent="0.2">
      <c r="A39" s="211"/>
      <c r="B39" s="211"/>
      <c r="C39" s="211"/>
      <c r="D39" s="211"/>
    </row>
  </sheetData>
  <mergeCells count="13">
    <mergeCell ref="A21:B21"/>
    <mergeCell ref="A39:D39"/>
    <mergeCell ref="A37:D37"/>
    <mergeCell ref="B5:B6"/>
    <mergeCell ref="A2:D2"/>
    <mergeCell ref="A5:A6"/>
    <mergeCell ref="C5:C6"/>
    <mergeCell ref="D5:D6"/>
    <mergeCell ref="B16:C16"/>
    <mergeCell ref="B17:C17"/>
    <mergeCell ref="B18:C18"/>
    <mergeCell ref="B19:C19"/>
    <mergeCell ref="A20:D20"/>
  </mergeCells>
  <printOptions horizontalCentered="1"/>
  <pageMargins left="0.51181102362204722" right="0.51181102362204722" top="2.5590551181102366" bottom="0.98425196850393704" header="0.51181102362204722" footer="0.31496062992125984"/>
  <pageSetup paperSize="9" fitToHeight="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46"/>
  <sheetViews>
    <sheetView topLeftCell="A130" workbookViewId="0">
      <selection activeCell="B89" sqref="B89"/>
    </sheetView>
  </sheetViews>
  <sheetFormatPr defaultRowHeight="15" x14ac:dyDescent="0.25"/>
  <cols>
    <col min="1" max="1" width="8.42578125" style="164" customWidth="1"/>
    <col min="2" max="2" width="39.140625" style="164" customWidth="1"/>
    <col min="3" max="3" width="10" style="164" customWidth="1"/>
    <col min="4" max="4" width="5" style="164" customWidth="1"/>
    <col min="5" max="7" width="10" style="164" customWidth="1"/>
  </cols>
  <sheetData>
    <row r="1" spans="1:7" x14ac:dyDescent="0.25">
      <c r="A1" s="235" t="s">
        <v>2620</v>
      </c>
      <c r="B1" s="236"/>
      <c r="C1" s="236"/>
      <c r="D1" s="236"/>
      <c r="E1" s="236"/>
      <c r="F1" s="236"/>
      <c r="G1" s="237"/>
    </row>
    <row r="2" spans="1:7" x14ac:dyDescent="0.25">
      <c r="A2" s="165"/>
      <c r="B2" s="165"/>
      <c r="C2" s="230"/>
      <c r="D2" s="230"/>
      <c r="E2" s="165"/>
      <c r="F2" s="165"/>
      <c r="G2" s="165"/>
    </row>
    <row r="3" spans="1:7" x14ac:dyDescent="0.25">
      <c r="A3" s="231" t="s">
        <v>1004</v>
      </c>
      <c r="B3" s="231"/>
      <c r="C3" s="231"/>
      <c r="D3" s="231"/>
      <c r="E3" s="231"/>
      <c r="F3" s="231"/>
      <c r="G3" s="231"/>
    </row>
    <row r="4" spans="1:7" ht="22.5" x14ac:dyDescent="0.25">
      <c r="A4" s="232" t="s">
        <v>225</v>
      </c>
      <c r="B4" s="232"/>
      <c r="C4" s="166" t="s">
        <v>226</v>
      </c>
      <c r="D4" s="166" t="s">
        <v>227</v>
      </c>
      <c r="E4" s="166" t="s">
        <v>228</v>
      </c>
      <c r="F4" s="166" t="s">
        <v>229</v>
      </c>
      <c r="G4" s="166" t="s">
        <v>3</v>
      </c>
    </row>
    <row r="5" spans="1:7" x14ac:dyDescent="0.25">
      <c r="A5" s="167" t="s">
        <v>1005</v>
      </c>
      <c r="B5" s="168" t="s">
        <v>1006</v>
      </c>
      <c r="C5" s="167" t="s">
        <v>1007</v>
      </c>
      <c r="D5" s="167" t="s">
        <v>125</v>
      </c>
      <c r="E5" s="169">
        <v>1</v>
      </c>
      <c r="F5" s="170">
        <v>92.15</v>
      </c>
      <c r="G5" s="170">
        <v>92.15</v>
      </c>
    </row>
    <row r="6" spans="1:7" x14ac:dyDescent="0.25">
      <c r="A6" s="167" t="s">
        <v>1008</v>
      </c>
      <c r="B6" s="168" t="s">
        <v>1009</v>
      </c>
      <c r="C6" s="167" t="s">
        <v>1007</v>
      </c>
      <c r="D6" s="167" t="s">
        <v>1010</v>
      </c>
      <c r="E6" s="169">
        <v>0.41</v>
      </c>
      <c r="F6" s="170">
        <v>144.4</v>
      </c>
      <c r="G6" s="170">
        <v>59.2</v>
      </c>
    </row>
    <row r="7" spans="1:7" x14ac:dyDescent="0.25">
      <c r="A7" s="167" t="s">
        <v>1011</v>
      </c>
      <c r="B7" s="168" t="s">
        <v>1012</v>
      </c>
      <c r="C7" s="167" t="s">
        <v>1007</v>
      </c>
      <c r="D7" s="167" t="s">
        <v>238</v>
      </c>
      <c r="E7" s="169">
        <v>0.1</v>
      </c>
      <c r="F7" s="170">
        <v>15.99</v>
      </c>
      <c r="G7" s="170">
        <v>1.6</v>
      </c>
    </row>
    <row r="8" spans="1:7" x14ac:dyDescent="0.25">
      <c r="A8" s="165"/>
      <c r="B8" s="165"/>
      <c r="C8" s="165"/>
      <c r="D8" s="165"/>
      <c r="E8" s="233" t="s">
        <v>230</v>
      </c>
      <c r="F8" s="233"/>
      <c r="G8" s="171">
        <v>152.94999999999999</v>
      </c>
    </row>
    <row r="9" spans="1:7" ht="22.5" x14ac:dyDescent="0.25">
      <c r="A9" s="232" t="s">
        <v>231</v>
      </c>
      <c r="B9" s="232"/>
      <c r="C9" s="166" t="s">
        <v>226</v>
      </c>
      <c r="D9" s="166" t="s">
        <v>227</v>
      </c>
      <c r="E9" s="166" t="s">
        <v>228</v>
      </c>
      <c r="F9" s="166" t="s">
        <v>229</v>
      </c>
      <c r="G9" s="166" t="s">
        <v>3</v>
      </c>
    </row>
    <row r="10" spans="1:7" x14ac:dyDescent="0.25">
      <c r="A10" s="167" t="s">
        <v>1013</v>
      </c>
      <c r="B10" s="168" t="s">
        <v>1014</v>
      </c>
      <c r="C10" s="167" t="s">
        <v>1007</v>
      </c>
      <c r="D10" s="167" t="s">
        <v>232</v>
      </c>
      <c r="E10" s="169">
        <v>0.4</v>
      </c>
      <c r="F10" s="170">
        <v>24.47</v>
      </c>
      <c r="G10" s="170">
        <v>9.7899999999999991</v>
      </c>
    </row>
    <row r="11" spans="1:7" x14ac:dyDescent="0.25">
      <c r="A11" s="167" t="s">
        <v>1015</v>
      </c>
      <c r="B11" s="168" t="s">
        <v>233</v>
      </c>
      <c r="C11" s="167" t="s">
        <v>1007</v>
      </c>
      <c r="D11" s="167" t="s">
        <v>232</v>
      </c>
      <c r="E11" s="169">
        <v>0.4</v>
      </c>
      <c r="F11" s="170">
        <v>19.5</v>
      </c>
      <c r="G11" s="170">
        <v>7.8</v>
      </c>
    </row>
    <row r="12" spans="1:7" x14ac:dyDescent="0.25">
      <c r="A12" s="165"/>
      <c r="B12" s="165"/>
      <c r="C12" s="165"/>
      <c r="D12" s="165"/>
      <c r="E12" s="233" t="s">
        <v>234</v>
      </c>
      <c r="F12" s="233"/>
      <c r="G12" s="171">
        <v>17.59</v>
      </c>
    </row>
    <row r="13" spans="1:7" x14ac:dyDescent="0.25">
      <c r="A13" s="165"/>
      <c r="B13" s="165"/>
      <c r="C13" s="165"/>
      <c r="D13" s="165"/>
      <c r="E13" s="234" t="s">
        <v>235</v>
      </c>
      <c r="F13" s="234"/>
      <c r="G13" s="172">
        <v>170.54</v>
      </c>
    </row>
    <row r="14" spans="1:7" x14ac:dyDescent="0.25">
      <c r="A14" s="165"/>
      <c r="B14" s="165"/>
      <c r="C14" s="165"/>
      <c r="D14" s="165"/>
      <c r="E14" s="234" t="s">
        <v>259</v>
      </c>
      <c r="F14" s="234"/>
      <c r="G14" s="172">
        <v>9.49</v>
      </c>
    </row>
    <row r="15" spans="1:7" x14ac:dyDescent="0.25">
      <c r="A15" s="165"/>
      <c r="B15" s="165"/>
      <c r="C15" s="165"/>
      <c r="D15" s="165"/>
      <c r="E15" s="234" t="s">
        <v>236</v>
      </c>
      <c r="F15" s="234"/>
      <c r="G15" s="172">
        <v>170.54</v>
      </c>
    </row>
    <row r="16" spans="1:7" x14ac:dyDescent="0.25">
      <c r="A16" s="165"/>
      <c r="B16" s="165"/>
      <c r="C16" s="165"/>
      <c r="D16" s="165"/>
      <c r="E16" s="234" t="s">
        <v>1016</v>
      </c>
      <c r="F16" s="234"/>
      <c r="G16" s="172">
        <v>44.36</v>
      </c>
    </row>
    <row r="17" spans="1:7" x14ac:dyDescent="0.25">
      <c r="A17" s="165"/>
      <c r="B17" s="165"/>
      <c r="C17" s="165"/>
      <c r="D17" s="165"/>
      <c r="E17" s="234" t="s">
        <v>1017</v>
      </c>
      <c r="F17" s="234"/>
      <c r="G17" s="172">
        <v>214.9</v>
      </c>
    </row>
    <row r="18" spans="1:7" x14ac:dyDescent="0.25">
      <c r="A18" s="165"/>
      <c r="B18" s="165"/>
      <c r="C18" s="230"/>
      <c r="D18" s="230"/>
      <c r="E18" s="165"/>
      <c r="F18" s="165"/>
      <c r="G18" s="165"/>
    </row>
    <row r="19" spans="1:7" x14ac:dyDescent="0.25">
      <c r="A19" s="231" t="s">
        <v>1018</v>
      </c>
      <c r="B19" s="231"/>
      <c r="C19" s="231"/>
      <c r="D19" s="231"/>
      <c r="E19" s="231"/>
      <c r="F19" s="231"/>
      <c r="G19" s="231"/>
    </row>
    <row r="20" spans="1:7" ht="22.5" x14ac:dyDescent="0.25">
      <c r="A20" s="232" t="s">
        <v>225</v>
      </c>
      <c r="B20" s="232"/>
      <c r="C20" s="166" t="s">
        <v>226</v>
      </c>
      <c r="D20" s="166" t="s">
        <v>227</v>
      </c>
      <c r="E20" s="166" t="s">
        <v>228</v>
      </c>
      <c r="F20" s="166" t="s">
        <v>229</v>
      </c>
      <c r="G20" s="166" t="s">
        <v>3</v>
      </c>
    </row>
    <row r="21" spans="1:7" ht="45" x14ac:dyDescent="0.25">
      <c r="A21" s="167" t="s">
        <v>305</v>
      </c>
      <c r="B21" s="168" t="s">
        <v>1019</v>
      </c>
      <c r="C21" s="167" t="s">
        <v>242</v>
      </c>
      <c r="D21" s="167" t="s">
        <v>128</v>
      </c>
      <c r="E21" s="169">
        <v>6.6199999999999995E-2</v>
      </c>
      <c r="F21" s="170">
        <v>15.87</v>
      </c>
      <c r="G21" s="170">
        <v>1.05</v>
      </c>
    </row>
    <row r="22" spans="1:7" x14ac:dyDescent="0.25">
      <c r="A22" s="165"/>
      <c r="B22" s="165"/>
      <c r="C22" s="165"/>
      <c r="D22" s="165"/>
      <c r="E22" s="233" t="s">
        <v>230</v>
      </c>
      <c r="F22" s="233"/>
      <c r="G22" s="171">
        <v>1.05</v>
      </c>
    </row>
    <row r="23" spans="1:7" ht="22.5" x14ac:dyDescent="0.25">
      <c r="A23" s="232" t="s">
        <v>231</v>
      </c>
      <c r="B23" s="232"/>
      <c r="C23" s="166" t="s">
        <v>226</v>
      </c>
      <c r="D23" s="166" t="s">
        <v>227</v>
      </c>
      <c r="E23" s="166" t="s">
        <v>228</v>
      </c>
      <c r="F23" s="166" t="s">
        <v>229</v>
      </c>
      <c r="G23" s="166" t="s">
        <v>3</v>
      </c>
    </row>
    <row r="24" spans="1:7" ht="45" x14ac:dyDescent="0.25">
      <c r="A24" s="167" t="s">
        <v>1020</v>
      </c>
      <c r="B24" s="168" t="s">
        <v>1021</v>
      </c>
      <c r="C24" s="167" t="s">
        <v>242</v>
      </c>
      <c r="D24" s="167" t="s">
        <v>127</v>
      </c>
      <c r="E24" s="169">
        <v>4.1700000000000001E-2</v>
      </c>
      <c r="F24" s="170">
        <v>844.36</v>
      </c>
      <c r="G24" s="170">
        <v>35.21</v>
      </c>
    </row>
    <row r="25" spans="1:7" ht="33.75" x14ac:dyDescent="0.25">
      <c r="A25" s="167" t="s">
        <v>1022</v>
      </c>
      <c r="B25" s="168" t="s">
        <v>1023</v>
      </c>
      <c r="C25" s="167" t="s">
        <v>242</v>
      </c>
      <c r="D25" s="167" t="s">
        <v>125</v>
      </c>
      <c r="E25" s="169">
        <v>5.0648999999999997</v>
      </c>
      <c r="F25" s="170">
        <v>13.41</v>
      </c>
      <c r="G25" s="170">
        <v>67.92</v>
      </c>
    </row>
    <row r="26" spans="1:7" ht="33.75" x14ac:dyDescent="0.25">
      <c r="A26" s="167" t="s">
        <v>283</v>
      </c>
      <c r="B26" s="168" t="s">
        <v>284</v>
      </c>
      <c r="C26" s="167" t="s">
        <v>242</v>
      </c>
      <c r="D26" s="167" t="s">
        <v>133</v>
      </c>
      <c r="E26" s="169">
        <v>0.67549999999999999</v>
      </c>
      <c r="F26" s="170">
        <v>2.87</v>
      </c>
      <c r="G26" s="170">
        <v>1.94</v>
      </c>
    </row>
    <row r="27" spans="1:7" ht="33.75" x14ac:dyDescent="0.25">
      <c r="A27" s="167" t="s">
        <v>285</v>
      </c>
      <c r="B27" s="168" t="s">
        <v>286</v>
      </c>
      <c r="C27" s="167" t="s">
        <v>242</v>
      </c>
      <c r="D27" s="167" t="s">
        <v>128</v>
      </c>
      <c r="E27" s="169">
        <v>0.13250000000000001</v>
      </c>
      <c r="F27" s="170">
        <v>26.49</v>
      </c>
      <c r="G27" s="170">
        <v>3.51</v>
      </c>
    </row>
    <row r="28" spans="1:7" ht="45" x14ac:dyDescent="0.25">
      <c r="A28" s="167" t="s">
        <v>306</v>
      </c>
      <c r="B28" s="168" t="s">
        <v>307</v>
      </c>
      <c r="C28" s="167" t="s">
        <v>242</v>
      </c>
      <c r="D28" s="167" t="s">
        <v>133</v>
      </c>
      <c r="E28" s="169">
        <v>6.6199999999999995E-2</v>
      </c>
      <c r="F28" s="170">
        <v>8.31</v>
      </c>
      <c r="G28" s="170">
        <v>0.55000000000000004</v>
      </c>
    </row>
    <row r="29" spans="1:7" ht="45" x14ac:dyDescent="0.25">
      <c r="A29" s="167" t="s">
        <v>287</v>
      </c>
      <c r="B29" s="168" t="s">
        <v>288</v>
      </c>
      <c r="C29" s="167" t="s">
        <v>242</v>
      </c>
      <c r="D29" s="167" t="s">
        <v>133</v>
      </c>
      <c r="E29" s="169">
        <v>0.13250000000000001</v>
      </c>
      <c r="F29" s="170">
        <v>9.44</v>
      </c>
      <c r="G29" s="170">
        <v>1.25</v>
      </c>
    </row>
    <row r="30" spans="1:7" ht="45" x14ac:dyDescent="0.25">
      <c r="A30" s="167" t="s">
        <v>289</v>
      </c>
      <c r="B30" s="168" t="s">
        <v>290</v>
      </c>
      <c r="C30" s="167" t="s">
        <v>242</v>
      </c>
      <c r="D30" s="167" t="s">
        <v>133</v>
      </c>
      <c r="E30" s="169">
        <v>0.17219999999999999</v>
      </c>
      <c r="F30" s="170">
        <v>10.64</v>
      </c>
      <c r="G30" s="170">
        <v>1.83</v>
      </c>
    </row>
    <row r="31" spans="1:7" ht="33.75" x14ac:dyDescent="0.25">
      <c r="A31" s="167" t="s">
        <v>291</v>
      </c>
      <c r="B31" s="168" t="s">
        <v>1024</v>
      </c>
      <c r="C31" s="167" t="s">
        <v>242</v>
      </c>
      <c r="D31" s="167" t="s">
        <v>127</v>
      </c>
      <c r="E31" s="169">
        <v>4.0399999999999998E-2</v>
      </c>
      <c r="F31" s="170">
        <v>67.28</v>
      </c>
      <c r="G31" s="170">
        <v>2.72</v>
      </c>
    </row>
    <row r="32" spans="1:7" ht="56.25" x14ac:dyDescent="0.25">
      <c r="A32" s="167" t="s">
        <v>292</v>
      </c>
      <c r="B32" s="168" t="s">
        <v>293</v>
      </c>
      <c r="C32" s="167" t="s">
        <v>242</v>
      </c>
      <c r="D32" s="167" t="s">
        <v>133</v>
      </c>
      <c r="E32" s="169">
        <v>0.13250000000000001</v>
      </c>
      <c r="F32" s="170">
        <v>2.74</v>
      </c>
      <c r="G32" s="170">
        <v>0.36</v>
      </c>
    </row>
    <row r="33" spans="1:7" ht="45" x14ac:dyDescent="0.25">
      <c r="A33" s="167" t="s">
        <v>294</v>
      </c>
      <c r="B33" s="168" t="s">
        <v>295</v>
      </c>
      <c r="C33" s="167" t="s">
        <v>242</v>
      </c>
      <c r="D33" s="167" t="s">
        <v>133</v>
      </c>
      <c r="E33" s="169">
        <v>0.17219999999999999</v>
      </c>
      <c r="F33" s="170">
        <v>1.39</v>
      </c>
      <c r="G33" s="170">
        <v>0.24</v>
      </c>
    </row>
    <row r="34" spans="1:7" ht="45" x14ac:dyDescent="0.25">
      <c r="A34" s="167" t="s">
        <v>296</v>
      </c>
      <c r="B34" s="168" t="s">
        <v>297</v>
      </c>
      <c r="C34" s="167" t="s">
        <v>242</v>
      </c>
      <c r="D34" s="167" t="s">
        <v>128</v>
      </c>
      <c r="E34" s="169">
        <v>6.6199999999999995E-2</v>
      </c>
      <c r="F34" s="170">
        <v>40.06</v>
      </c>
      <c r="G34" s="170">
        <v>2.65</v>
      </c>
    </row>
    <row r="35" spans="1:7" ht="56.25" x14ac:dyDescent="0.25">
      <c r="A35" s="167" t="s">
        <v>298</v>
      </c>
      <c r="B35" s="168" t="s">
        <v>1025</v>
      </c>
      <c r="C35" s="167" t="s">
        <v>242</v>
      </c>
      <c r="D35" s="167" t="s">
        <v>125</v>
      </c>
      <c r="E35" s="169">
        <v>6.6199999999999995E-2</v>
      </c>
      <c r="F35" s="170">
        <v>776.4</v>
      </c>
      <c r="G35" s="170">
        <v>51.4</v>
      </c>
    </row>
    <row r="36" spans="1:7" ht="33.75" x14ac:dyDescent="0.25">
      <c r="A36" s="167" t="s">
        <v>299</v>
      </c>
      <c r="B36" s="168" t="s">
        <v>1026</v>
      </c>
      <c r="C36" s="167" t="s">
        <v>242</v>
      </c>
      <c r="D36" s="167" t="s">
        <v>125</v>
      </c>
      <c r="E36" s="169">
        <v>9.2999999999999992E-3</v>
      </c>
      <c r="F36" s="170">
        <v>18.309999999999999</v>
      </c>
      <c r="G36" s="170">
        <v>0.17</v>
      </c>
    </row>
    <row r="37" spans="1:7" ht="33.75" x14ac:dyDescent="0.25">
      <c r="A37" s="167" t="s">
        <v>300</v>
      </c>
      <c r="B37" s="168" t="s">
        <v>1027</v>
      </c>
      <c r="C37" s="167" t="s">
        <v>242</v>
      </c>
      <c r="D37" s="167" t="s">
        <v>125</v>
      </c>
      <c r="E37" s="169">
        <v>1.5109999999999999</v>
      </c>
      <c r="F37" s="170">
        <v>30.01</v>
      </c>
      <c r="G37" s="170">
        <v>45.35</v>
      </c>
    </row>
    <row r="38" spans="1:7" ht="45" x14ac:dyDescent="0.25">
      <c r="A38" s="167" t="s">
        <v>1028</v>
      </c>
      <c r="B38" s="168" t="s">
        <v>1029</v>
      </c>
      <c r="C38" s="167" t="s">
        <v>242</v>
      </c>
      <c r="D38" s="167" t="s">
        <v>128</v>
      </c>
      <c r="E38" s="169">
        <v>6.6199999999999995E-2</v>
      </c>
      <c r="F38" s="170">
        <v>218.84</v>
      </c>
      <c r="G38" s="170">
        <v>14.49</v>
      </c>
    </row>
    <row r="39" spans="1:7" ht="45" x14ac:dyDescent="0.25">
      <c r="A39" s="167" t="s">
        <v>1030</v>
      </c>
      <c r="B39" s="168" t="s">
        <v>1031</v>
      </c>
      <c r="C39" s="167" t="s">
        <v>242</v>
      </c>
      <c r="D39" s="167" t="s">
        <v>125</v>
      </c>
      <c r="E39" s="169">
        <v>0.80230000000000001</v>
      </c>
      <c r="F39" s="170">
        <v>151.43</v>
      </c>
      <c r="G39" s="170">
        <v>121.49</v>
      </c>
    </row>
    <row r="40" spans="1:7" ht="45" x14ac:dyDescent="0.25">
      <c r="A40" s="167" t="s">
        <v>1032</v>
      </c>
      <c r="B40" s="168" t="s">
        <v>1033</v>
      </c>
      <c r="C40" s="167" t="s">
        <v>242</v>
      </c>
      <c r="D40" s="167" t="s">
        <v>125</v>
      </c>
      <c r="E40" s="169">
        <v>0.51359999999999995</v>
      </c>
      <c r="F40" s="170">
        <v>125.82</v>
      </c>
      <c r="G40" s="170">
        <v>64.62</v>
      </c>
    </row>
    <row r="41" spans="1:7" ht="45" x14ac:dyDescent="0.25">
      <c r="A41" s="167" t="s">
        <v>1034</v>
      </c>
      <c r="B41" s="168" t="s">
        <v>1035</v>
      </c>
      <c r="C41" s="167" t="s">
        <v>242</v>
      </c>
      <c r="D41" s="167" t="s">
        <v>125</v>
      </c>
      <c r="E41" s="169">
        <v>0.62549999999999994</v>
      </c>
      <c r="F41" s="170">
        <v>194.89</v>
      </c>
      <c r="G41" s="170">
        <v>121.9</v>
      </c>
    </row>
    <row r="42" spans="1:7" ht="45" x14ac:dyDescent="0.25">
      <c r="A42" s="167" t="s">
        <v>1036</v>
      </c>
      <c r="B42" s="168" t="s">
        <v>1037</v>
      </c>
      <c r="C42" s="167" t="s">
        <v>242</v>
      </c>
      <c r="D42" s="167" t="s">
        <v>125</v>
      </c>
      <c r="E42" s="169">
        <v>0.59109999999999996</v>
      </c>
      <c r="F42" s="170">
        <v>128.85</v>
      </c>
      <c r="G42" s="170">
        <v>76.16</v>
      </c>
    </row>
    <row r="43" spans="1:7" ht="33.75" x14ac:dyDescent="0.25">
      <c r="A43" s="167" t="s">
        <v>1038</v>
      </c>
      <c r="B43" s="168" t="s">
        <v>1039</v>
      </c>
      <c r="C43" s="167" t="s">
        <v>242</v>
      </c>
      <c r="D43" s="167" t="s">
        <v>125</v>
      </c>
      <c r="E43" s="169">
        <v>0.153</v>
      </c>
      <c r="F43" s="170">
        <v>443.25</v>
      </c>
      <c r="G43" s="170">
        <v>67.819999999999993</v>
      </c>
    </row>
    <row r="44" spans="1:7" ht="22.5" x14ac:dyDescent="0.25">
      <c r="A44" s="167" t="s">
        <v>1040</v>
      </c>
      <c r="B44" s="168" t="s">
        <v>1041</v>
      </c>
      <c r="C44" s="167" t="s">
        <v>242</v>
      </c>
      <c r="D44" s="167" t="s">
        <v>127</v>
      </c>
      <c r="E44" s="169">
        <v>1.06E-2</v>
      </c>
      <c r="F44" s="170">
        <v>46.77</v>
      </c>
      <c r="G44" s="170">
        <v>0.5</v>
      </c>
    </row>
    <row r="45" spans="1:7" ht="56.25" x14ac:dyDescent="0.25">
      <c r="A45" s="167" t="s">
        <v>302</v>
      </c>
      <c r="B45" s="168" t="s">
        <v>1042</v>
      </c>
      <c r="C45" s="167" t="s">
        <v>242</v>
      </c>
      <c r="D45" s="167" t="s">
        <v>125</v>
      </c>
      <c r="E45" s="169">
        <v>1.7192000000000001</v>
      </c>
      <c r="F45" s="170">
        <v>70.55</v>
      </c>
      <c r="G45" s="170">
        <v>121.29</v>
      </c>
    </row>
    <row r="46" spans="1:7" ht="56.25" x14ac:dyDescent="0.25">
      <c r="A46" s="167" t="s">
        <v>303</v>
      </c>
      <c r="B46" s="168" t="s">
        <v>1043</v>
      </c>
      <c r="C46" s="167" t="s">
        <v>242</v>
      </c>
      <c r="D46" s="167" t="s">
        <v>125</v>
      </c>
      <c r="E46" s="169">
        <v>1.7192000000000001</v>
      </c>
      <c r="F46" s="170">
        <v>18.77</v>
      </c>
      <c r="G46" s="170">
        <v>32.270000000000003</v>
      </c>
    </row>
    <row r="47" spans="1:7" x14ac:dyDescent="0.25">
      <c r="A47" s="165"/>
      <c r="B47" s="165"/>
      <c r="C47" s="165"/>
      <c r="D47" s="165"/>
      <c r="E47" s="233" t="s">
        <v>234</v>
      </c>
      <c r="F47" s="233"/>
      <c r="G47" s="171">
        <v>835.64</v>
      </c>
    </row>
    <row r="48" spans="1:7" x14ac:dyDescent="0.25">
      <c r="A48" s="165"/>
      <c r="B48" s="165"/>
      <c r="C48" s="165"/>
      <c r="D48" s="165"/>
      <c r="E48" s="234" t="s">
        <v>235</v>
      </c>
      <c r="F48" s="234"/>
      <c r="G48" s="172">
        <v>836.69</v>
      </c>
    </row>
    <row r="49" spans="1:7" x14ac:dyDescent="0.25">
      <c r="A49" s="165"/>
      <c r="B49" s="165"/>
      <c r="C49" s="165"/>
      <c r="D49" s="165"/>
      <c r="E49" s="234" t="s">
        <v>259</v>
      </c>
      <c r="F49" s="234"/>
      <c r="G49" s="172">
        <v>76.91</v>
      </c>
    </row>
    <row r="50" spans="1:7" x14ac:dyDescent="0.25">
      <c r="A50" s="165"/>
      <c r="B50" s="165"/>
      <c r="C50" s="165"/>
      <c r="D50" s="165"/>
      <c r="E50" s="234" t="s">
        <v>236</v>
      </c>
      <c r="F50" s="234"/>
      <c r="G50" s="172">
        <v>836.69</v>
      </c>
    </row>
    <row r="51" spans="1:7" x14ac:dyDescent="0.25">
      <c r="A51" s="165"/>
      <c r="B51" s="165"/>
      <c r="C51" s="165"/>
      <c r="D51" s="165"/>
      <c r="E51" s="234" t="s">
        <v>1016</v>
      </c>
      <c r="F51" s="234"/>
      <c r="G51" s="172">
        <v>217.62</v>
      </c>
    </row>
    <row r="52" spans="1:7" x14ac:dyDescent="0.25">
      <c r="A52" s="165"/>
      <c r="B52" s="165"/>
      <c r="C52" s="165"/>
      <c r="D52" s="165"/>
      <c r="E52" s="234" t="s">
        <v>1017</v>
      </c>
      <c r="F52" s="234"/>
      <c r="G52" s="172">
        <v>1054.31</v>
      </c>
    </row>
    <row r="53" spans="1:7" x14ac:dyDescent="0.25">
      <c r="A53" s="165"/>
      <c r="B53" s="165"/>
      <c r="C53" s="230"/>
      <c r="D53" s="230"/>
      <c r="E53" s="165"/>
      <c r="F53" s="165"/>
      <c r="G53" s="165"/>
    </row>
    <row r="54" spans="1:7" x14ac:dyDescent="0.25">
      <c r="A54" s="231" t="s">
        <v>1044</v>
      </c>
      <c r="B54" s="231"/>
      <c r="C54" s="231"/>
      <c r="D54" s="231"/>
      <c r="E54" s="231"/>
      <c r="F54" s="231"/>
      <c r="G54" s="231"/>
    </row>
    <row r="55" spans="1:7" ht="22.5" x14ac:dyDescent="0.25">
      <c r="A55" s="232" t="s">
        <v>225</v>
      </c>
      <c r="B55" s="232"/>
      <c r="C55" s="166" t="s">
        <v>226</v>
      </c>
      <c r="D55" s="166" t="s">
        <v>227</v>
      </c>
      <c r="E55" s="166" t="s">
        <v>228</v>
      </c>
      <c r="F55" s="166" t="s">
        <v>229</v>
      </c>
      <c r="G55" s="166" t="s">
        <v>3</v>
      </c>
    </row>
    <row r="56" spans="1:7" x14ac:dyDescent="0.25">
      <c r="A56" s="167" t="s">
        <v>1045</v>
      </c>
      <c r="B56" s="168" t="s">
        <v>1046</v>
      </c>
      <c r="C56" s="167" t="s">
        <v>1047</v>
      </c>
      <c r="D56" s="167" t="s">
        <v>238</v>
      </c>
      <c r="E56" s="169">
        <v>0.02</v>
      </c>
      <c r="F56" s="170">
        <v>24.7</v>
      </c>
      <c r="G56" s="170">
        <v>0.49</v>
      </c>
    </row>
    <row r="57" spans="1:7" x14ac:dyDescent="0.25">
      <c r="A57" s="167" t="s">
        <v>1048</v>
      </c>
      <c r="B57" s="168" t="s">
        <v>1049</v>
      </c>
      <c r="C57" s="167" t="s">
        <v>1047</v>
      </c>
      <c r="D57" s="167" t="s">
        <v>133</v>
      </c>
      <c r="E57" s="169">
        <v>0.04</v>
      </c>
      <c r="F57" s="170">
        <v>11.98</v>
      </c>
      <c r="G57" s="170">
        <v>0.48</v>
      </c>
    </row>
    <row r="58" spans="1:7" x14ac:dyDescent="0.25">
      <c r="A58" s="167" t="s">
        <v>1050</v>
      </c>
      <c r="B58" s="168" t="s">
        <v>1051</v>
      </c>
      <c r="C58" s="167" t="s">
        <v>1047</v>
      </c>
      <c r="D58" s="167" t="s">
        <v>238</v>
      </c>
      <c r="E58" s="169">
        <v>1.2E-2</v>
      </c>
      <c r="F58" s="170">
        <v>14.76</v>
      </c>
      <c r="G58" s="170">
        <v>0.18</v>
      </c>
    </row>
    <row r="59" spans="1:7" x14ac:dyDescent="0.25">
      <c r="A59" s="167" t="s">
        <v>1052</v>
      </c>
      <c r="B59" s="168" t="s">
        <v>1053</v>
      </c>
      <c r="C59" s="167" t="s">
        <v>1047</v>
      </c>
      <c r="D59" s="167" t="s">
        <v>125</v>
      </c>
      <c r="E59" s="169">
        <v>8.9999999999999993E-3</v>
      </c>
      <c r="F59" s="170">
        <v>27.28</v>
      </c>
      <c r="G59" s="170">
        <v>0.25</v>
      </c>
    </row>
    <row r="60" spans="1:7" x14ac:dyDescent="0.25">
      <c r="A60" s="165"/>
      <c r="B60" s="165"/>
      <c r="C60" s="165"/>
      <c r="D60" s="165"/>
      <c r="E60" s="233" t="s">
        <v>230</v>
      </c>
      <c r="F60" s="233"/>
      <c r="G60" s="171">
        <v>1.4</v>
      </c>
    </row>
    <row r="61" spans="1:7" ht="22.5" x14ac:dyDescent="0.25">
      <c r="A61" s="232" t="s">
        <v>231</v>
      </c>
      <c r="B61" s="232"/>
      <c r="C61" s="166" t="s">
        <v>226</v>
      </c>
      <c r="D61" s="166" t="s">
        <v>227</v>
      </c>
      <c r="E61" s="166" t="s">
        <v>228</v>
      </c>
      <c r="F61" s="166" t="s">
        <v>229</v>
      </c>
      <c r="G61" s="166" t="s">
        <v>3</v>
      </c>
    </row>
    <row r="62" spans="1:7" ht="22.5" x14ac:dyDescent="0.25">
      <c r="A62" s="167" t="s">
        <v>1054</v>
      </c>
      <c r="B62" s="168" t="s">
        <v>1055</v>
      </c>
      <c r="C62" s="167" t="s">
        <v>242</v>
      </c>
      <c r="D62" s="167" t="s">
        <v>232</v>
      </c>
      <c r="E62" s="169">
        <v>0.10199999999999999</v>
      </c>
      <c r="F62" s="170">
        <v>24.47</v>
      </c>
      <c r="G62" s="170">
        <v>2.5</v>
      </c>
    </row>
    <row r="63" spans="1:7" x14ac:dyDescent="0.25">
      <c r="A63" s="167" t="s">
        <v>328</v>
      </c>
      <c r="B63" s="168" t="s">
        <v>233</v>
      </c>
      <c r="C63" s="167" t="s">
        <v>242</v>
      </c>
      <c r="D63" s="167" t="s">
        <v>232</v>
      </c>
      <c r="E63" s="169">
        <v>0.11</v>
      </c>
      <c r="F63" s="170">
        <v>19.5</v>
      </c>
      <c r="G63" s="170">
        <v>2.15</v>
      </c>
    </row>
    <row r="64" spans="1:7" x14ac:dyDescent="0.25">
      <c r="A64" s="165"/>
      <c r="B64" s="165"/>
      <c r="C64" s="165"/>
      <c r="D64" s="165"/>
      <c r="E64" s="233" t="s">
        <v>234</v>
      </c>
      <c r="F64" s="233"/>
      <c r="G64" s="171">
        <v>4.6500000000000004</v>
      </c>
    </row>
    <row r="65" spans="1:7" x14ac:dyDescent="0.25">
      <c r="A65" s="165"/>
      <c r="B65" s="165"/>
      <c r="C65" s="165"/>
      <c r="D65" s="165"/>
      <c r="E65" s="234" t="s">
        <v>235</v>
      </c>
      <c r="F65" s="234"/>
      <c r="G65" s="172">
        <v>6.05</v>
      </c>
    </row>
    <row r="66" spans="1:7" x14ac:dyDescent="0.25">
      <c r="A66" s="165"/>
      <c r="B66" s="165"/>
      <c r="C66" s="165"/>
      <c r="D66" s="165"/>
      <c r="E66" s="234" t="s">
        <v>259</v>
      </c>
      <c r="F66" s="234"/>
      <c r="G66" s="172">
        <v>1.78</v>
      </c>
    </row>
    <row r="67" spans="1:7" x14ac:dyDescent="0.25">
      <c r="A67" s="165"/>
      <c r="B67" s="165"/>
      <c r="C67" s="165"/>
      <c r="D67" s="165"/>
      <c r="E67" s="234" t="s">
        <v>236</v>
      </c>
      <c r="F67" s="234"/>
      <c r="G67" s="172">
        <v>6.05</v>
      </c>
    </row>
    <row r="68" spans="1:7" x14ac:dyDescent="0.25">
      <c r="A68" s="165"/>
      <c r="B68" s="165"/>
      <c r="C68" s="165"/>
      <c r="D68" s="165"/>
      <c r="E68" s="234" t="s">
        <v>1016</v>
      </c>
      <c r="F68" s="234"/>
      <c r="G68" s="172">
        <v>1.57</v>
      </c>
    </row>
    <row r="69" spans="1:7" x14ac:dyDescent="0.25">
      <c r="A69" s="165"/>
      <c r="B69" s="165"/>
      <c r="C69" s="165"/>
      <c r="D69" s="165"/>
      <c r="E69" s="234" t="s">
        <v>1017</v>
      </c>
      <c r="F69" s="234"/>
      <c r="G69" s="172">
        <v>7.62</v>
      </c>
    </row>
    <row r="70" spans="1:7" x14ac:dyDescent="0.25">
      <c r="A70" s="165"/>
      <c r="B70" s="165"/>
      <c r="C70" s="230"/>
      <c r="D70" s="230"/>
      <c r="E70" s="165"/>
      <c r="F70" s="165"/>
      <c r="G70" s="165"/>
    </row>
    <row r="71" spans="1:7" x14ac:dyDescent="0.25">
      <c r="A71" s="231" t="s">
        <v>1056</v>
      </c>
      <c r="B71" s="231"/>
      <c r="C71" s="231"/>
      <c r="D71" s="231"/>
      <c r="E71" s="231"/>
      <c r="F71" s="231"/>
      <c r="G71" s="231"/>
    </row>
    <row r="72" spans="1:7" ht="22.5" x14ac:dyDescent="0.25">
      <c r="A72" s="232" t="s">
        <v>231</v>
      </c>
      <c r="B72" s="232"/>
      <c r="C72" s="166" t="s">
        <v>226</v>
      </c>
      <c r="D72" s="166" t="s">
        <v>227</v>
      </c>
      <c r="E72" s="166" t="s">
        <v>228</v>
      </c>
      <c r="F72" s="166" t="s">
        <v>229</v>
      </c>
      <c r="G72" s="166" t="s">
        <v>3</v>
      </c>
    </row>
    <row r="73" spans="1:7" x14ac:dyDescent="0.25">
      <c r="A73" s="167" t="s">
        <v>1057</v>
      </c>
      <c r="B73" s="168" t="s">
        <v>1058</v>
      </c>
      <c r="C73" s="167" t="s">
        <v>242</v>
      </c>
      <c r="D73" s="167" t="s">
        <v>232</v>
      </c>
      <c r="E73" s="169">
        <v>2E-3</v>
      </c>
      <c r="F73" s="170">
        <v>19.940000000000001</v>
      </c>
      <c r="G73" s="170">
        <v>0.04</v>
      </c>
    </row>
    <row r="74" spans="1:7" x14ac:dyDescent="0.25">
      <c r="A74" s="167" t="s">
        <v>328</v>
      </c>
      <c r="B74" s="168" t="s">
        <v>233</v>
      </c>
      <c r="C74" s="167" t="s">
        <v>242</v>
      </c>
      <c r="D74" s="167" t="s">
        <v>232</v>
      </c>
      <c r="E74" s="169">
        <v>2.5000000000000001E-3</v>
      </c>
      <c r="F74" s="170">
        <v>19.5</v>
      </c>
      <c r="G74" s="170">
        <v>0.05</v>
      </c>
    </row>
    <row r="75" spans="1:7" ht="33.75" x14ac:dyDescent="0.25">
      <c r="A75" s="167" t="s">
        <v>1059</v>
      </c>
      <c r="B75" s="168" t="s">
        <v>1060</v>
      </c>
      <c r="C75" s="167" t="s">
        <v>242</v>
      </c>
      <c r="D75" s="167" t="s">
        <v>321</v>
      </c>
      <c r="E75" s="169">
        <v>2.3999999999999998E-3</v>
      </c>
      <c r="F75" s="170">
        <v>67.09</v>
      </c>
      <c r="G75" s="170">
        <v>0.16</v>
      </c>
    </row>
    <row r="76" spans="1:7" ht="33.75" x14ac:dyDescent="0.25">
      <c r="A76" s="167" t="s">
        <v>1061</v>
      </c>
      <c r="B76" s="168" t="s">
        <v>1062</v>
      </c>
      <c r="C76" s="167" t="s">
        <v>242</v>
      </c>
      <c r="D76" s="167" t="s">
        <v>311</v>
      </c>
      <c r="E76" s="169">
        <v>5.9999999999999995E-4</v>
      </c>
      <c r="F76" s="170">
        <v>203.53</v>
      </c>
      <c r="G76" s="170">
        <v>0.12</v>
      </c>
    </row>
    <row r="77" spans="1:7" x14ac:dyDescent="0.25">
      <c r="A77" s="165"/>
      <c r="B77" s="165"/>
      <c r="C77" s="165"/>
      <c r="D77" s="165"/>
      <c r="E77" s="233" t="s">
        <v>234</v>
      </c>
      <c r="F77" s="233"/>
      <c r="G77" s="171">
        <v>0.37</v>
      </c>
    </row>
    <row r="78" spans="1:7" x14ac:dyDescent="0.25">
      <c r="A78" s="165"/>
      <c r="B78" s="165"/>
      <c r="C78" s="165"/>
      <c r="D78" s="165"/>
      <c r="E78" s="234" t="s">
        <v>235</v>
      </c>
      <c r="F78" s="234"/>
      <c r="G78" s="172">
        <v>0.37</v>
      </c>
    </row>
    <row r="79" spans="1:7" x14ac:dyDescent="0.25">
      <c r="A79" s="165"/>
      <c r="B79" s="165"/>
      <c r="C79" s="165"/>
      <c r="D79" s="165"/>
      <c r="E79" s="234" t="s">
        <v>259</v>
      </c>
      <c r="F79" s="234"/>
      <c r="G79" s="172">
        <v>0.06</v>
      </c>
    </row>
    <row r="80" spans="1:7" x14ac:dyDescent="0.25">
      <c r="A80" s="165"/>
      <c r="B80" s="165"/>
      <c r="C80" s="165"/>
      <c r="D80" s="165"/>
      <c r="E80" s="234" t="s">
        <v>236</v>
      </c>
      <c r="F80" s="234"/>
      <c r="G80" s="172">
        <v>0.37</v>
      </c>
    </row>
    <row r="81" spans="1:7" x14ac:dyDescent="0.25">
      <c r="A81" s="165"/>
      <c r="B81" s="165"/>
      <c r="C81" s="165"/>
      <c r="D81" s="165"/>
      <c r="E81" s="234" t="s">
        <v>1016</v>
      </c>
      <c r="F81" s="234"/>
      <c r="G81" s="172">
        <v>0.1</v>
      </c>
    </row>
    <row r="82" spans="1:7" x14ac:dyDescent="0.25">
      <c r="A82" s="165"/>
      <c r="B82" s="165"/>
      <c r="C82" s="165"/>
      <c r="D82" s="165"/>
      <c r="E82" s="234" t="s">
        <v>1017</v>
      </c>
      <c r="F82" s="234"/>
      <c r="G82" s="172">
        <v>0.47</v>
      </c>
    </row>
    <row r="83" spans="1:7" x14ac:dyDescent="0.25">
      <c r="A83" s="165"/>
      <c r="B83" s="165"/>
      <c r="C83" s="230"/>
      <c r="D83" s="230"/>
      <c r="E83" s="165"/>
      <c r="F83" s="165"/>
      <c r="G83" s="165"/>
    </row>
    <row r="84" spans="1:7" x14ac:dyDescent="0.25">
      <c r="A84" s="231" t="s">
        <v>1063</v>
      </c>
      <c r="B84" s="231"/>
      <c r="C84" s="231"/>
      <c r="D84" s="231"/>
      <c r="E84" s="231"/>
      <c r="F84" s="231"/>
      <c r="G84" s="231"/>
    </row>
    <row r="85" spans="1:7" ht="22.5" x14ac:dyDescent="0.25">
      <c r="A85" s="232" t="s">
        <v>225</v>
      </c>
      <c r="B85" s="232"/>
      <c r="C85" s="166" t="s">
        <v>226</v>
      </c>
      <c r="D85" s="166" t="s">
        <v>227</v>
      </c>
      <c r="E85" s="166" t="s">
        <v>228</v>
      </c>
      <c r="F85" s="166" t="s">
        <v>229</v>
      </c>
      <c r="G85" s="166" t="s">
        <v>3</v>
      </c>
    </row>
    <row r="86" spans="1:7" ht="22.5" x14ac:dyDescent="0.25">
      <c r="A86" s="167" t="s">
        <v>1064</v>
      </c>
      <c r="B86" s="168" t="s">
        <v>1065</v>
      </c>
      <c r="C86" s="167" t="s">
        <v>242</v>
      </c>
      <c r="D86" s="167" t="s">
        <v>127</v>
      </c>
      <c r="E86" s="169">
        <v>1.25</v>
      </c>
      <c r="F86" s="170">
        <v>37</v>
      </c>
      <c r="G86" s="170">
        <v>46.25</v>
      </c>
    </row>
    <row r="87" spans="1:7" x14ac:dyDescent="0.25">
      <c r="A87" s="165"/>
      <c r="B87" s="165"/>
      <c r="C87" s="165"/>
      <c r="D87" s="165"/>
      <c r="E87" s="233" t="s">
        <v>230</v>
      </c>
      <c r="F87" s="233"/>
      <c r="G87" s="171">
        <v>46.25</v>
      </c>
    </row>
    <row r="88" spans="1:7" ht="22.5" x14ac:dyDescent="0.25">
      <c r="A88" s="232" t="s">
        <v>231</v>
      </c>
      <c r="B88" s="232"/>
      <c r="C88" s="166" t="s">
        <v>226</v>
      </c>
      <c r="D88" s="166" t="s">
        <v>227</v>
      </c>
      <c r="E88" s="166" t="s">
        <v>228</v>
      </c>
      <c r="F88" s="166" t="s">
        <v>229</v>
      </c>
      <c r="G88" s="166" t="s">
        <v>3</v>
      </c>
    </row>
    <row r="89" spans="1:7" ht="56.25" x14ac:dyDescent="0.25">
      <c r="A89" s="167" t="s">
        <v>1066</v>
      </c>
      <c r="B89" s="168" t="s">
        <v>1067</v>
      </c>
      <c r="C89" s="167" t="s">
        <v>242</v>
      </c>
      <c r="D89" s="167" t="s">
        <v>321</v>
      </c>
      <c r="E89" s="169">
        <v>3.0000000000000001E-3</v>
      </c>
      <c r="F89" s="170">
        <v>56.82</v>
      </c>
      <c r="G89" s="170">
        <v>0.17</v>
      </c>
    </row>
    <row r="90" spans="1:7" ht="56.25" x14ac:dyDescent="0.25">
      <c r="A90" s="167" t="s">
        <v>1068</v>
      </c>
      <c r="B90" s="168" t="s">
        <v>1069</v>
      </c>
      <c r="C90" s="167" t="s">
        <v>242</v>
      </c>
      <c r="D90" s="167" t="s">
        <v>311</v>
      </c>
      <c r="E90" s="169">
        <v>6.0000000000000001E-3</v>
      </c>
      <c r="F90" s="170">
        <v>326.70999999999998</v>
      </c>
      <c r="G90" s="170">
        <v>1.96</v>
      </c>
    </row>
    <row r="91" spans="1:7" ht="33.75" x14ac:dyDescent="0.25">
      <c r="A91" s="167" t="s">
        <v>1070</v>
      </c>
      <c r="B91" s="168" t="s">
        <v>1071</v>
      </c>
      <c r="C91" s="167" t="s">
        <v>242</v>
      </c>
      <c r="D91" s="167" t="s">
        <v>321</v>
      </c>
      <c r="E91" s="169">
        <v>0.254</v>
      </c>
      <c r="F91" s="170">
        <v>26.3</v>
      </c>
      <c r="G91" s="170">
        <v>6.68</v>
      </c>
    </row>
    <row r="92" spans="1:7" ht="33.75" x14ac:dyDescent="0.25">
      <c r="A92" s="167" t="s">
        <v>1072</v>
      </c>
      <c r="B92" s="168" t="s">
        <v>1073</v>
      </c>
      <c r="C92" s="167" t="s">
        <v>242</v>
      </c>
      <c r="D92" s="167" t="s">
        <v>311</v>
      </c>
      <c r="E92" s="169">
        <v>0.27400000000000002</v>
      </c>
      <c r="F92" s="170">
        <v>34.42</v>
      </c>
      <c r="G92" s="170">
        <v>9.43</v>
      </c>
    </row>
    <row r="93" spans="1:7" x14ac:dyDescent="0.25">
      <c r="A93" s="167" t="s">
        <v>328</v>
      </c>
      <c r="B93" s="168" t="s">
        <v>233</v>
      </c>
      <c r="C93" s="167" t="s">
        <v>242</v>
      </c>
      <c r="D93" s="167" t="s">
        <v>232</v>
      </c>
      <c r="E93" s="169">
        <v>0.47699999999999998</v>
      </c>
      <c r="F93" s="170">
        <v>19.5</v>
      </c>
      <c r="G93" s="170">
        <v>9.3000000000000007</v>
      </c>
    </row>
    <row r="94" spans="1:7" x14ac:dyDescent="0.25">
      <c r="A94" s="165"/>
      <c r="B94" s="165"/>
      <c r="C94" s="165"/>
      <c r="D94" s="165"/>
      <c r="E94" s="233" t="s">
        <v>234</v>
      </c>
      <c r="F94" s="233"/>
      <c r="G94" s="171">
        <v>27.54</v>
      </c>
    </row>
    <row r="95" spans="1:7" x14ac:dyDescent="0.25">
      <c r="A95" s="165"/>
      <c r="B95" s="165"/>
      <c r="C95" s="165"/>
      <c r="D95" s="165"/>
      <c r="E95" s="234" t="s">
        <v>235</v>
      </c>
      <c r="F95" s="234"/>
      <c r="G95" s="172">
        <v>73.790000000000006</v>
      </c>
    </row>
    <row r="96" spans="1:7" x14ac:dyDescent="0.25">
      <c r="A96" s="165"/>
      <c r="B96" s="165"/>
      <c r="C96" s="165"/>
      <c r="D96" s="165"/>
      <c r="E96" s="234" t="s">
        <v>259</v>
      </c>
      <c r="F96" s="234"/>
      <c r="G96" s="172">
        <v>9.0299999999999994</v>
      </c>
    </row>
    <row r="97" spans="1:7" x14ac:dyDescent="0.25">
      <c r="A97" s="165"/>
      <c r="B97" s="165"/>
      <c r="C97" s="165"/>
      <c r="D97" s="165"/>
      <c r="E97" s="234" t="s">
        <v>236</v>
      </c>
      <c r="F97" s="234"/>
      <c r="G97" s="172">
        <v>73.790000000000006</v>
      </c>
    </row>
    <row r="98" spans="1:7" x14ac:dyDescent="0.25">
      <c r="A98" s="165"/>
      <c r="B98" s="165"/>
      <c r="C98" s="165"/>
      <c r="D98" s="165"/>
      <c r="E98" s="234" t="s">
        <v>1016</v>
      </c>
      <c r="F98" s="234"/>
      <c r="G98" s="172">
        <v>19.190000000000001</v>
      </c>
    </row>
    <row r="99" spans="1:7" x14ac:dyDescent="0.25">
      <c r="A99" s="165"/>
      <c r="B99" s="165"/>
      <c r="C99" s="165"/>
      <c r="D99" s="165"/>
      <c r="E99" s="234" t="s">
        <v>1017</v>
      </c>
      <c r="F99" s="234"/>
      <c r="G99" s="172">
        <v>92.98</v>
      </c>
    </row>
    <row r="100" spans="1:7" x14ac:dyDescent="0.25">
      <c r="A100" s="165"/>
      <c r="B100" s="165"/>
      <c r="C100" s="230"/>
      <c r="D100" s="230"/>
      <c r="E100" s="165"/>
      <c r="F100" s="165"/>
      <c r="G100" s="165"/>
    </row>
    <row r="101" spans="1:7" x14ac:dyDescent="0.25">
      <c r="A101" s="231" t="s">
        <v>1074</v>
      </c>
      <c r="B101" s="231"/>
      <c r="C101" s="231"/>
      <c r="D101" s="231"/>
      <c r="E101" s="231"/>
      <c r="F101" s="231"/>
      <c r="G101" s="231"/>
    </row>
    <row r="102" spans="1:7" ht="22.5" x14ac:dyDescent="0.25">
      <c r="A102" s="232" t="s">
        <v>231</v>
      </c>
      <c r="B102" s="232"/>
      <c r="C102" s="166" t="s">
        <v>226</v>
      </c>
      <c r="D102" s="166" t="s">
        <v>227</v>
      </c>
      <c r="E102" s="166" t="s">
        <v>228</v>
      </c>
      <c r="F102" s="166" t="s">
        <v>229</v>
      </c>
      <c r="G102" s="166" t="s">
        <v>3</v>
      </c>
    </row>
    <row r="103" spans="1:7" x14ac:dyDescent="0.25">
      <c r="A103" s="167" t="s">
        <v>328</v>
      </c>
      <c r="B103" s="168" t="s">
        <v>233</v>
      </c>
      <c r="C103" s="167" t="s">
        <v>242</v>
      </c>
      <c r="D103" s="167" t="s">
        <v>232</v>
      </c>
      <c r="E103" s="169">
        <v>3.45</v>
      </c>
      <c r="F103" s="170">
        <v>19.5</v>
      </c>
      <c r="G103" s="170">
        <v>67.28</v>
      </c>
    </row>
    <row r="104" spans="1:7" x14ac:dyDescent="0.25">
      <c r="A104" s="165"/>
      <c r="B104" s="165"/>
      <c r="C104" s="165"/>
      <c r="D104" s="165"/>
      <c r="E104" s="233" t="s">
        <v>234</v>
      </c>
      <c r="F104" s="233"/>
      <c r="G104" s="171">
        <v>67.28</v>
      </c>
    </row>
    <row r="105" spans="1:7" x14ac:dyDescent="0.25">
      <c r="A105" s="165"/>
      <c r="B105" s="165"/>
      <c r="C105" s="165"/>
      <c r="D105" s="165"/>
      <c r="E105" s="234" t="s">
        <v>235</v>
      </c>
      <c r="F105" s="234"/>
      <c r="G105" s="172">
        <v>67.28</v>
      </c>
    </row>
    <row r="106" spans="1:7" x14ac:dyDescent="0.25">
      <c r="A106" s="165"/>
      <c r="B106" s="165"/>
      <c r="C106" s="165"/>
      <c r="D106" s="165"/>
      <c r="E106" s="234" t="s">
        <v>259</v>
      </c>
      <c r="F106" s="234"/>
      <c r="G106" s="172">
        <v>23.67</v>
      </c>
    </row>
    <row r="107" spans="1:7" x14ac:dyDescent="0.25">
      <c r="A107" s="165"/>
      <c r="B107" s="165"/>
      <c r="C107" s="165"/>
      <c r="D107" s="165"/>
      <c r="E107" s="234" t="s">
        <v>236</v>
      </c>
      <c r="F107" s="234"/>
      <c r="G107" s="172">
        <v>67.28</v>
      </c>
    </row>
    <row r="108" spans="1:7" x14ac:dyDescent="0.25">
      <c r="A108" s="165"/>
      <c r="B108" s="165"/>
      <c r="C108" s="165"/>
      <c r="D108" s="165"/>
      <c r="E108" s="234" t="s">
        <v>1016</v>
      </c>
      <c r="F108" s="234"/>
      <c r="G108" s="172">
        <v>17.5</v>
      </c>
    </row>
    <row r="109" spans="1:7" x14ac:dyDescent="0.25">
      <c r="A109" s="165"/>
      <c r="B109" s="165"/>
      <c r="C109" s="165"/>
      <c r="D109" s="165"/>
      <c r="E109" s="234" t="s">
        <v>1017</v>
      </c>
      <c r="F109" s="234"/>
      <c r="G109" s="172">
        <v>84.78</v>
      </c>
    </row>
    <row r="110" spans="1:7" x14ac:dyDescent="0.25">
      <c r="A110" s="165"/>
      <c r="B110" s="165"/>
      <c r="C110" s="230"/>
      <c r="D110" s="230"/>
      <c r="E110" s="165"/>
      <c r="F110" s="165"/>
      <c r="G110" s="165"/>
    </row>
    <row r="111" spans="1:7" x14ac:dyDescent="0.25">
      <c r="A111" s="231" t="s">
        <v>1075</v>
      </c>
      <c r="B111" s="231"/>
      <c r="C111" s="231"/>
      <c r="D111" s="231"/>
      <c r="E111" s="231"/>
      <c r="F111" s="231"/>
      <c r="G111" s="231"/>
    </row>
    <row r="112" spans="1:7" ht="22.5" x14ac:dyDescent="0.25">
      <c r="A112" s="232" t="s">
        <v>231</v>
      </c>
      <c r="B112" s="232"/>
      <c r="C112" s="166" t="s">
        <v>226</v>
      </c>
      <c r="D112" s="166" t="s">
        <v>227</v>
      </c>
      <c r="E112" s="166" t="s">
        <v>228</v>
      </c>
      <c r="F112" s="166" t="s">
        <v>229</v>
      </c>
      <c r="G112" s="166" t="s">
        <v>3</v>
      </c>
    </row>
    <row r="113" spans="1:7" ht="33.75" x14ac:dyDescent="0.25">
      <c r="A113" s="167" t="s">
        <v>1070</v>
      </c>
      <c r="B113" s="168" t="s">
        <v>1071</v>
      </c>
      <c r="C113" s="167" t="s">
        <v>242</v>
      </c>
      <c r="D113" s="167" t="s">
        <v>321</v>
      </c>
      <c r="E113" s="169">
        <v>1.6000000000000001E-3</v>
      </c>
      <c r="F113" s="170">
        <v>26.3</v>
      </c>
      <c r="G113" s="170">
        <v>0.04</v>
      </c>
    </row>
    <row r="114" spans="1:7" ht="33.75" x14ac:dyDescent="0.25">
      <c r="A114" s="167" t="s">
        <v>1072</v>
      </c>
      <c r="B114" s="168" t="s">
        <v>1073</v>
      </c>
      <c r="C114" s="167" t="s">
        <v>242</v>
      </c>
      <c r="D114" s="167" t="s">
        <v>311</v>
      </c>
      <c r="E114" s="169">
        <v>1.6000000000000001E-3</v>
      </c>
      <c r="F114" s="170">
        <v>34.42</v>
      </c>
      <c r="G114" s="170">
        <v>0.06</v>
      </c>
    </row>
    <row r="115" spans="1:7" x14ac:dyDescent="0.25">
      <c r="A115" s="167" t="s">
        <v>327</v>
      </c>
      <c r="B115" s="168" t="s">
        <v>239</v>
      </c>
      <c r="C115" s="167" t="s">
        <v>242</v>
      </c>
      <c r="D115" s="167" t="s">
        <v>232</v>
      </c>
      <c r="E115" s="169">
        <v>5.0700000000000002E-2</v>
      </c>
      <c r="F115" s="170">
        <v>24.68</v>
      </c>
      <c r="G115" s="170">
        <v>1.25</v>
      </c>
    </row>
    <row r="116" spans="1:7" x14ac:dyDescent="0.25">
      <c r="A116" s="167" t="s">
        <v>328</v>
      </c>
      <c r="B116" s="168" t="s">
        <v>233</v>
      </c>
      <c r="C116" s="167" t="s">
        <v>242</v>
      </c>
      <c r="D116" s="167" t="s">
        <v>232</v>
      </c>
      <c r="E116" s="169">
        <v>5.0999999999999997E-2</v>
      </c>
      <c r="F116" s="170">
        <v>19.5</v>
      </c>
      <c r="G116" s="170">
        <v>0.99</v>
      </c>
    </row>
    <row r="117" spans="1:7" x14ac:dyDescent="0.25">
      <c r="A117" s="165"/>
      <c r="B117" s="165"/>
      <c r="C117" s="165"/>
      <c r="D117" s="165"/>
      <c r="E117" s="233" t="s">
        <v>234</v>
      </c>
      <c r="F117" s="233"/>
      <c r="G117" s="171">
        <v>2.34</v>
      </c>
    </row>
    <row r="118" spans="1:7" x14ac:dyDescent="0.25">
      <c r="A118" s="165"/>
      <c r="B118" s="165"/>
      <c r="C118" s="165"/>
      <c r="D118" s="165"/>
      <c r="E118" s="234" t="s">
        <v>235</v>
      </c>
      <c r="F118" s="234"/>
      <c r="G118" s="172">
        <v>2.34</v>
      </c>
    </row>
    <row r="119" spans="1:7" x14ac:dyDescent="0.25">
      <c r="A119" s="165"/>
      <c r="B119" s="165"/>
      <c r="C119" s="165"/>
      <c r="D119" s="165"/>
      <c r="E119" s="234" t="s">
        <v>259</v>
      </c>
      <c r="F119" s="234"/>
      <c r="G119" s="172">
        <v>0.86</v>
      </c>
    </row>
    <row r="120" spans="1:7" x14ac:dyDescent="0.25">
      <c r="A120" s="165"/>
      <c r="B120" s="165"/>
      <c r="C120" s="165"/>
      <c r="D120" s="165"/>
      <c r="E120" s="234" t="s">
        <v>236</v>
      </c>
      <c r="F120" s="234"/>
      <c r="G120" s="172">
        <v>2.34</v>
      </c>
    </row>
    <row r="121" spans="1:7" x14ac:dyDescent="0.25">
      <c r="A121" s="165"/>
      <c r="B121" s="165"/>
      <c r="C121" s="165"/>
      <c r="D121" s="165"/>
      <c r="E121" s="234" t="s">
        <v>1016</v>
      </c>
      <c r="F121" s="234"/>
      <c r="G121" s="172">
        <v>0.61</v>
      </c>
    </row>
    <row r="122" spans="1:7" x14ac:dyDescent="0.25">
      <c r="A122" s="165"/>
      <c r="B122" s="165"/>
      <c r="C122" s="165"/>
      <c r="D122" s="165"/>
      <c r="E122" s="234" t="s">
        <v>1017</v>
      </c>
      <c r="F122" s="234"/>
      <c r="G122" s="172">
        <v>2.95</v>
      </c>
    </row>
    <row r="123" spans="1:7" x14ac:dyDescent="0.25">
      <c r="A123" s="165"/>
      <c r="B123" s="165"/>
      <c r="C123" s="230"/>
      <c r="D123" s="230"/>
      <c r="E123" s="165"/>
      <c r="F123" s="165"/>
      <c r="G123" s="165"/>
    </row>
    <row r="124" spans="1:7" x14ac:dyDescent="0.25">
      <c r="A124" s="231" t="s">
        <v>1076</v>
      </c>
      <c r="B124" s="231"/>
      <c r="C124" s="231"/>
      <c r="D124" s="231"/>
      <c r="E124" s="231"/>
      <c r="F124" s="231"/>
      <c r="G124" s="231"/>
    </row>
    <row r="125" spans="1:7" ht="22.5" x14ac:dyDescent="0.25">
      <c r="A125" s="232" t="s">
        <v>231</v>
      </c>
      <c r="B125" s="232"/>
      <c r="C125" s="166" t="s">
        <v>226</v>
      </c>
      <c r="D125" s="166" t="s">
        <v>227</v>
      </c>
      <c r="E125" s="166" t="s">
        <v>228</v>
      </c>
      <c r="F125" s="166" t="s">
        <v>229</v>
      </c>
      <c r="G125" s="166" t="s">
        <v>3</v>
      </c>
    </row>
    <row r="126" spans="1:7" ht="33.75" x14ac:dyDescent="0.25">
      <c r="A126" s="167" t="s">
        <v>1070</v>
      </c>
      <c r="B126" s="168" t="s">
        <v>1071</v>
      </c>
      <c r="C126" s="167" t="s">
        <v>242</v>
      </c>
      <c r="D126" s="167" t="s">
        <v>321</v>
      </c>
      <c r="E126" s="169">
        <v>0.254</v>
      </c>
      <c r="F126" s="170">
        <v>26.3</v>
      </c>
      <c r="G126" s="170">
        <v>6.68</v>
      </c>
    </row>
    <row r="127" spans="1:7" ht="33.75" x14ac:dyDescent="0.25">
      <c r="A127" s="167" t="s">
        <v>1072</v>
      </c>
      <c r="B127" s="168" t="s">
        <v>1073</v>
      </c>
      <c r="C127" s="167" t="s">
        <v>242</v>
      </c>
      <c r="D127" s="167" t="s">
        <v>311</v>
      </c>
      <c r="E127" s="169">
        <v>0.27400000000000002</v>
      </c>
      <c r="F127" s="170">
        <v>34.42</v>
      </c>
      <c r="G127" s="170">
        <v>9.43</v>
      </c>
    </row>
    <row r="128" spans="1:7" x14ac:dyDescent="0.25">
      <c r="A128" s="167" t="s">
        <v>328</v>
      </c>
      <c r="B128" s="168" t="s">
        <v>233</v>
      </c>
      <c r="C128" s="167" t="s">
        <v>242</v>
      </c>
      <c r="D128" s="167" t="s">
        <v>232</v>
      </c>
      <c r="E128" s="169">
        <v>0.45</v>
      </c>
      <c r="F128" s="170">
        <v>19.5</v>
      </c>
      <c r="G128" s="170">
        <v>8.7799999999999994</v>
      </c>
    </row>
    <row r="129" spans="1:7" ht="22.5" x14ac:dyDescent="0.25">
      <c r="A129" s="167" t="s">
        <v>1077</v>
      </c>
      <c r="B129" s="168" t="s">
        <v>1078</v>
      </c>
      <c r="C129" s="167" t="s">
        <v>242</v>
      </c>
      <c r="D129" s="167" t="s">
        <v>127</v>
      </c>
      <c r="E129" s="169">
        <v>1</v>
      </c>
      <c r="F129" s="170">
        <v>2.31</v>
      </c>
      <c r="G129" s="170">
        <v>2.31</v>
      </c>
    </row>
    <row r="130" spans="1:7" x14ac:dyDescent="0.25">
      <c r="A130" s="165"/>
      <c r="B130" s="165"/>
      <c r="C130" s="165"/>
      <c r="D130" s="165"/>
      <c r="E130" s="233" t="s">
        <v>234</v>
      </c>
      <c r="F130" s="233"/>
      <c r="G130" s="171">
        <v>27.2</v>
      </c>
    </row>
    <row r="131" spans="1:7" x14ac:dyDescent="0.25">
      <c r="A131" s="165"/>
      <c r="B131" s="165"/>
      <c r="C131" s="165"/>
      <c r="D131" s="165"/>
      <c r="E131" s="234" t="s">
        <v>235</v>
      </c>
      <c r="F131" s="234"/>
      <c r="G131" s="172">
        <v>27.2</v>
      </c>
    </row>
    <row r="132" spans="1:7" x14ac:dyDescent="0.25">
      <c r="A132" s="165"/>
      <c r="B132" s="165"/>
      <c r="C132" s="165"/>
      <c r="D132" s="165"/>
      <c r="E132" s="234" t="s">
        <v>259</v>
      </c>
      <c r="F132" s="234"/>
      <c r="G132" s="172">
        <v>8.92</v>
      </c>
    </row>
    <row r="133" spans="1:7" x14ac:dyDescent="0.25">
      <c r="A133" s="165"/>
      <c r="B133" s="165"/>
      <c r="C133" s="165"/>
      <c r="D133" s="165"/>
      <c r="E133" s="234" t="s">
        <v>236</v>
      </c>
      <c r="F133" s="234"/>
      <c r="G133" s="172">
        <v>27.2</v>
      </c>
    </row>
    <row r="134" spans="1:7" x14ac:dyDescent="0.25">
      <c r="A134" s="165"/>
      <c r="B134" s="165"/>
      <c r="C134" s="165"/>
      <c r="D134" s="165"/>
      <c r="E134" s="234" t="s">
        <v>1016</v>
      </c>
      <c r="F134" s="234"/>
      <c r="G134" s="172">
        <v>7.07</v>
      </c>
    </row>
    <row r="135" spans="1:7" x14ac:dyDescent="0.25">
      <c r="A135" s="165"/>
      <c r="B135" s="165"/>
      <c r="C135" s="165"/>
      <c r="D135" s="165"/>
      <c r="E135" s="234" t="s">
        <v>1017</v>
      </c>
      <c r="F135" s="234"/>
      <c r="G135" s="172">
        <v>34.270000000000003</v>
      </c>
    </row>
    <row r="136" spans="1:7" x14ac:dyDescent="0.25">
      <c r="A136" s="165"/>
      <c r="B136" s="165"/>
      <c r="C136" s="230"/>
      <c r="D136" s="230"/>
      <c r="E136" s="165"/>
      <c r="F136" s="165"/>
      <c r="G136" s="165"/>
    </row>
    <row r="137" spans="1:7" x14ac:dyDescent="0.25">
      <c r="A137" s="231" t="s">
        <v>1079</v>
      </c>
      <c r="B137" s="231"/>
      <c r="C137" s="231"/>
      <c r="D137" s="231"/>
      <c r="E137" s="231"/>
      <c r="F137" s="231"/>
      <c r="G137" s="231"/>
    </row>
    <row r="138" spans="1:7" ht="22.5" x14ac:dyDescent="0.25">
      <c r="A138" s="232" t="s">
        <v>225</v>
      </c>
      <c r="B138" s="232"/>
      <c r="C138" s="166" t="s">
        <v>226</v>
      </c>
      <c r="D138" s="166" t="s">
        <v>227</v>
      </c>
      <c r="E138" s="166" t="s">
        <v>228</v>
      </c>
      <c r="F138" s="166" t="s">
        <v>229</v>
      </c>
      <c r="G138" s="166" t="s">
        <v>3</v>
      </c>
    </row>
    <row r="139" spans="1:7" ht="22.5" x14ac:dyDescent="0.25">
      <c r="A139" s="167" t="s">
        <v>1064</v>
      </c>
      <c r="B139" s="168" t="s">
        <v>1065</v>
      </c>
      <c r="C139" s="167" t="s">
        <v>242</v>
      </c>
      <c r="D139" s="167" t="s">
        <v>127</v>
      </c>
      <c r="E139" s="169">
        <v>1.25</v>
      </c>
      <c r="F139" s="170">
        <v>37</v>
      </c>
      <c r="G139" s="170">
        <v>46.25</v>
      </c>
    </row>
    <row r="140" spans="1:7" x14ac:dyDescent="0.25">
      <c r="A140" s="165"/>
      <c r="B140" s="165"/>
      <c r="C140" s="165"/>
      <c r="D140" s="165"/>
      <c r="E140" s="233" t="s">
        <v>230</v>
      </c>
      <c r="F140" s="233"/>
      <c r="G140" s="171">
        <v>46.25</v>
      </c>
    </row>
    <row r="141" spans="1:7" ht="22.5" x14ac:dyDescent="0.25">
      <c r="A141" s="232" t="s">
        <v>231</v>
      </c>
      <c r="B141" s="232"/>
      <c r="C141" s="166" t="s">
        <v>226</v>
      </c>
      <c r="D141" s="166" t="s">
        <v>227</v>
      </c>
      <c r="E141" s="166" t="s">
        <v>228</v>
      </c>
      <c r="F141" s="166" t="s">
        <v>229</v>
      </c>
      <c r="G141" s="166" t="s">
        <v>3</v>
      </c>
    </row>
    <row r="142" spans="1:7" ht="56.25" x14ac:dyDescent="0.25">
      <c r="A142" s="167" t="s">
        <v>1066</v>
      </c>
      <c r="B142" s="168" t="s">
        <v>1067</v>
      </c>
      <c r="C142" s="167" t="s">
        <v>242</v>
      </c>
      <c r="D142" s="167" t="s">
        <v>321</v>
      </c>
      <c r="E142" s="169">
        <v>3.0000000000000001E-3</v>
      </c>
      <c r="F142" s="170">
        <v>56.82</v>
      </c>
      <c r="G142" s="170">
        <v>0.17</v>
      </c>
    </row>
    <row r="143" spans="1:7" ht="56.25" x14ac:dyDescent="0.25">
      <c r="A143" s="167" t="s">
        <v>1068</v>
      </c>
      <c r="B143" s="168" t="s">
        <v>1069</v>
      </c>
      <c r="C143" s="167" t="s">
        <v>242</v>
      </c>
      <c r="D143" s="167" t="s">
        <v>311</v>
      </c>
      <c r="E143" s="169">
        <v>6.0000000000000001E-3</v>
      </c>
      <c r="F143" s="170">
        <v>326.70999999999998</v>
      </c>
      <c r="G143" s="170">
        <v>1.96</v>
      </c>
    </row>
    <row r="144" spans="1:7" ht="33.75" x14ac:dyDescent="0.25">
      <c r="A144" s="167" t="s">
        <v>1070</v>
      </c>
      <c r="B144" s="168" t="s">
        <v>1071</v>
      </c>
      <c r="C144" s="167" t="s">
        <v>242</v>
      </c>
      <c r="D144" s="167" t="s">
        <v>321</v>
      </c>
      <c r="E144" s="169">
        <v>0.254</v>
      </c>
      <c r="F144" s="170">
        <v>26.3</v>
      </c>
      <c r="G144" s="170">
        <v>6.68</v>
      </c>
    </row>
    <row r="145" spans="1:7" ht="33.75" x14ac:dyDescent="0.25">
      <c r="A145" s="167" t="s">
        <v>1072</v>
      </c>
      <c r="B145" s="168" t="s">
        <v>1073</v>
      </c>
      <c r="C145" s="167" t="s">
        <v>242</v>
      </c>
      <c r="D145" s="167" t="s">
        <v>311</v>
      </c>
      <c r="E145" s="169">
        <v>0.27400000000000002</v>
      </c>
      <c r="F145" s="170">
        <v>34.42</v>
      </c>
      <c r="G145" s="170">
        <v>9.43</v>
      </c>
    </row>
    <row r="146" spans="1:7" x14ac:dyDescent="0.25">
      <c r="A146" s="167" t="s">
        <v>328</v>
      </c>
      <c r="B146" s="168" t="s">
        <v>233</v>
      </c>
      <c r="C146" s="167" t="s">
        <v>242</v>
      </c>
      <c r="D146" s="167" t="s">
        <v>232</v>
      </c>
      <c r="E146" s="169">
        <v>0.47699999999999998</v>
      </c>
      <c r="F146" s="170">
        <v>19.5</v>
      </c>
      <c r="G146" s="170">
        <v>9.3000000000000007</v>
      </c>
    </row>
    <row r="147" spans="1:7" x14ac:dyDescent="0.25">
      <c r="A147" s="165"/>
      <c r="B147" s="165"/>
      <c r="C147" s="165"/>
      <c r="D147" s="165"/>
      <c r="E147" s="233" t="s">
        <v>234</v>
      </c>
      <c r="F147" s="233"/>
      <c r="G147" s="171">
        <v>27.54</v>
      </c>
    </row>
    <row r="148" spans="1:7" x14ac:dyDescent="0.25">
      <c r="A148" s="165"/>
      <c r="B148" s="165"/>
      <c r="C148" s="165"/>
      <c r="D148" s="165"/>
      <c r="E148" s="234" t="s">
        <v>235</v>
      </c>
      <c r="F148" s="234"/>
      <c r="G148" s="172">
        <v>73.790000000000006</v>
      </c>
    </row>
    <row r="149" spans="1:7" x14ac:dyDescent="0.25">
      <c r="A149" s="165"/>
      <c r="B149" s="165"/>
      <c r="C149" s="165"/>
      <c r="D149" s="165"/>
      <c r="E149" s="234" t="s">
        <v>259</v>
      </c>
      <c r="F149" s="234"/>
      <c r="G149" s="172">
        <v>9.0299999999999994</v>
      </c>
    </row>
    <row r="150" spans="1:7" x14ac:dyDescent="0.25">
      <c r="A150" s="165"/>
      <c r="B150" s="165"/>
      <c r="C150" s="165"/>
      <c r="D150" s="165"/>
      <c r="E150" s="234" t="s">
        <v>236</v>
      </c>
      <c r="F150" s="234"/>
      <c r="G150" s="172">
        <v>73.790000000000006</v>
      </c>
    </row>
    <row r="151" spans="1:7" x14ac:dyDescent="0.25">
      <c r="A151" s="165"/>
      <c r="B151" s="165"/>
      <c r="C151" s="165"/>
      <c r="D151" s="165"/>
      <c r="E151" s="234" t="s">
        <v>1016</v>
      </c>
      <c r="F151" s="234"/>
      <c r="G151" s="172">
        <v>19.190000000000001</v>
      </c>
    </row>
    <row r="152" spans="1:7" x14ac:dyDescent="0.25">
      <c r="A152" s="165"/>
      <c r="B152" s="165"/>
      <c r="C152" s="165"/>
      <c r="D152" s="165"/>
      <c r="E152" s="234" t="s">
        <v>1017</v>
      </c>
      <c r="F152" s="234"/>
      <c r="G152" s="172">
        <v>92.98</v>
      </c>
    </row>
    <row r="153" spans="1:7" x14ac:dyDescent="0.25">
      <c r="A153" s="165"/>
      <c r="B153" s="165"/>
      <c r="C153" s="230"/>
      <c r="D153" s="230"/>
      <c r="E153" s="165"/>
      <c r="F153" s="165"/>
      <c r="G153" s="165"/>
    </row>
    <row r="154" spans="1:7" x14ac:dyDescent="0.25">
      <c r="A154" s="231" t="s">
        <v>1080</v>
      </c>
      <c r="B154" s="231"/>
      <c r="C154" s="231"/>
      <c r="D154" s="231"/>
      <c r="E154" s="231"/>
      <c r="F154" s="231"/>
      <c r="G154" s="231"/>
    </row>
    <row r="155" spans="1:7" ht="22.5" x14ac:dyDescent="0.25">
      <c r="A155" s="232" t="s">
        <v>231</v>
      </c>
      <c r="B155" s="232"/>
      <c r="C155" s="166" t="s">
        <v>226</v>
      </c>
      <c r="D155" s="166" t="s">
        <v>227</v>
      </c>
      <c r="E155" s="166" t="s">
        <v>228</v>
      </c>
      <c r="F155" s="166" t="s">
        <v>229</v>
      </c>
      <c r="G155" s="166" t="s">
        <v>3</v>
      </c>
    </row>
    <row r="156" spans="1:7" ht="45" x14ac:dyDescent="0.25">
      <c r="A156" s="167" t="s">
        <v>1081</v>
      </c>
      <c r="B156" s="168" t="s">
        <v>1082</v>
      </c>
      <c r="C156" s="167" t="s">
        <v>242</v>
      </c>
      <c r="D156" s="167" t="s">
        <v>127</v>
      </c>
      <c r="E156" s="169">
        <v>5.6500000000000002E-2</v>
      </c>
      <c r="F156" s="170">
        <v>395.45</v>
      </c>
      <c r="G156" s="170">
        <v>22.34</v>
      </c>
    </row>
    <row r="157" spans="1:7" x14ac:dyDescent="0.25">
      <c r="A157" s="167" t="s">
        <v>327</v>
      </c>
      <c r="B157" s="168" t="s">
        <v>239</v>
      </c>
      <c r="C157" s="167" t="s">
        <v>242</v>
      </c>
      <c r="D157" s="167" t="s">
        <v>232</v>
      </c>
      <c r="E157" s="169">
        <v>0.25</v>
      </c>
      <c r="F157" s="170">
        <v>24.68</v>
      </c>
      <c r="G157" s="170">
        <v>6.17</v>
      </c>
    </row>
    <row r="158" spans="1:7" x14ac:dyDescent="0.25">
      <c r="A158" s="167" t="s">
        <v>328</v>
      </c>
      <c r="B158" s="168" t="s">
        <v>233</v>
      </c>
      <c r="C158" s="167" t="s">
        <v>242</v>
      </c>
      <c r="D158" s="167" t="s">
        <v>232</v>
      </c>
      <c r="E158" s="169">
        <v>7.0000000000000007E-2</v>
      </c>
      <c r="F158" s="170">
        <v>19.5</v>
      </c>
      <c r="G158" s="170">
        <v>1.37</v>
      </c>
    </row>
    <row r="159" spans="1:7" x14ac:dyDescent="0.25">
      <c r="A159" s="165"/>
      <c r="B159" s="165"/>
      <c r="C159" s="165"/>
      <c r="D159" s="165"/>
      <c r="E159" s="233" t="s">
        <v>234</v>
      </c>
      <c r="F159" s="233"/>
      <c r="G159" s="171">
        <v>29.88</v>
      </c>
    </row>
    <row r="160" spans="1:7" x14ac:dyDescent="0.25">
      <c r="A160" s="165"/>
      <c r="B160" s="165"/>
      <c r="C160" s="165"/>
      <c r="D160" s="165"/>
      <c r="E160" s="234" t="s">
        <v>235</v>
      </c>
      <c r="F160" s="234"/>
      <c r="G160" s="172">
        <v>29.88</v>
      </c>
    </row>
    <row r="161" spans="1:7" x14ac:dyDescent="0.25">
      <c r="A161" s="165"/>
      <c r="B161" s="165"/>
      <c r="C161" s="165"/>
      <c r="D161" s="165"/>
      <c r="E161" s="234" t="s">
        <v>259</v>
      </c>
      <c r="F161" s="234"/>
      <c r="G161" s="172">
        <v>4.5599999999999996</v>
      </c>
    </row>
    <row r="162" spans="1:7" x14ac:dyDescent="0.25">
      <c r="A162" s="165"/>
      <c r="B162" s="165"/>
      <c r="C162" s="165"/>
      <c r="D162" s="165"/>
      <c r="E162" s="234" t="s">
        <v>236</v>
      </c>
      <c r="F162" s="234"/>
      <c r="G162" s="172">
        <v>29.88</v>
      </c>
    </row>
    <row r="163" spans="1:7" x14ac:dyDescent="0.25">
      <c r="A163" s="165"/>
      <c r="B163" s="165"/>
      <c r="C163" s="165"/>
      <c r="D163" s="165"/>
      <c r="E163" s="234" t="s">
        <v>1016</v>
      </c>
      <c r="F163" s="234"/>
      <c r="G163" s="172">
        <v>7.77</v>
      </c>
    </row>
    <row r="164" spans="1:7" x14ac:dyDescent="0.25">
      <c r="A164" s="165"/>
      <c r="B164" s="165"/>
      <c r="C164" s="165"/>
      <c r="D164" s="165"/>
      <c r="E164" s="234" t="s">
        <v>1017</v>
      </c>
      <c r="F164" s="234"/>
      <c r="G164" s="172">
        <v>37.65</v>
      </c>
    </row>
    <row r="165" spans="1:7" x14ac:dyDescent="0.25">
      <c r="A165" s="165"/>
      <c r="B165" s="165"/>
      <c r="C165" s="230"/>
      <c r="D165" s="230"/>
      <c r="E165" s="165"/>
      <c r="F165" s="165"/>
      <c r="G165" s="165"/>
    </row>
    <row r="166" spans="1:7" x14ac:dyDescent="0.25">
      <c r="A166" s="231" t="s">
        <v>1083</v>
      </c>
      <c r="B166" s="231"/>
      <c r="C166" s="231"/>
      <c r="D166" s="231"/>
      <c r="E166" s="231"/>
      <c r="F166" s="231"/>
      <c r="G166" s="231"/>
    </row>
    <row r="167" spans="1:7" ht="22.5" x14ac:dyDescent="0.25">
      <c r="A167" s="232" t="s">
        <v>225</v>
      </c>
      <c r="B167" s="232"/>
      <c r="C167" s="166" t="s">
        <v>226</v>
      </c>
      <c r="D167" s="166" t="s">
        <v>227</v>
      </c>
      <c r="E167" s="166" t="s">
        <v>228</v>
      </c>
      <c r="F167" s="166" t="s">
        <v>229</v>
      </c>
      <c r="G167" s="166" t="s">
        <v>3</v>
      </c>
    </row>
    <row r="168" spans="1:7" ht="33.75" x14ac:dyDescent="0.25">
      <c r="A168" s="167" t="s">
        <v>1084</v>
      </c>
      <c r="B168" s="168" t="s">
        <v>1085</v>
      </c>
      <c r="C168" s="167" t="s">
        <v>242</v>
      </c>
      <c r="D168" s="167" t="s">
        <v>241</v>
      </c>
      <c r="E168" s="169">
        <v>1.7000000000000001E-2</v>
      </c>
      <c r="F168" s="170">
        <v>7.45</v>
      </c>
      <c r="G168" s="170">
        <v>0.13</v>
      </c>
    </row>
    <row r="169" spans="1:7" ht="22.5" x14ac:dyDescent="0.25">
      <c r="A169" s="167" t="s">
        <v>1086</v>
      </c>
      <c r="B169" s="168" t="s">
        <v>1087</v>
      </c>
      <c r="C169" s="167" t="s">
        <v>242</v>
      </c>
      <c r="D169" s="167" t="s">
        <v>238</v>
      </c>
      <c r="E169" s="169">
        <v>1.6E-2</v>
      </c>
      <c r="F169" s="170">
        <v>25.43</v>
      </c>
      <c r="G169" s="170">
        <v>0.41</v>
      </c>
    </row>
    <row r="170" spans="1:7" ht="22.5" x14ac:dyDescent="0.25">
      <c r="A170" s="167" t="s">
        <v>1088</v>
      </c>
      <c r="B170" s="168" t="s">
        <v>1089</v>
      </c>
      <c r="C170" s="167" t="s">
        <v>242</v>
      </c>
      <c r="D170" s="167" t="s">
        <v>238</v>
      </c>
      <c r="E170" s="169">
        <v>4.7E-2</v>
      </c>
      <c r="F170" s="170">
        <v>23.13</v>
      </c>
      <c r="G170" s="170">
        <v>1.0900000000000001</v>
      </c>
    </row>
    <row r="171" spans="1:7" ht="22.5" x14ac:dyDescent="0.25">
      <c r="A171" s="167" t="s">
        <v>1090</v>
      </c>
      <c r="B171" s="168" t="s">
        <v>1091</v>
      </c>
      <c r="C171" s="167" t="s">
        <v>242</v>
      </c>
      <c r="D171" s="167" t="s">
        <v>238</v>
      </c>
      <c r="E171" s="169">
        <v>0.01</v>
      </c>
      <c r="F171" s="170">
        <v>28.02</v>
      </c>
      <c r="G171" s="170">
        <v>0.28000000000000003</v>
      </c>
    </row>
    <row r="172" spans="1:7" ht="22.5" x14ac:dyDescent="0.25">
      <c r="A172" s="167" t="s">
        <v>1092</v>
      </c>
      <c r="B172" s="168" t="s">
        <v>1093</v>
      </c>
      <c r="C172" s="167" t="s">
        <v>242</v>
      </c>
      <c r="D172" s="167" t="s">
        <v>133</v>
      </c>
      <c r="E172" s="169">
        <v>4.6120000000000001</v>
      </c>
      <c r="F172" s="170">
        <v>3.15</v>
      </c>
      <c r="G172" s="170">
        <v>14.53</v>
      </c>
    </row>
    <row r="173" spans="1:7" ht="33.75" x14ac:dyDescent="0.25">
      <c r="A173" s="167" t="s">
        <v>1094</v>
      </c>
      <c r="B173" s="168" t="s">
        <v>1095</v>
      </c>
      <c r="C173" s="167" t="s">
        <v>242</v>
      </c>
      <c r="D173" s="167" t="s">
        <v>133</v>
      </c>
      <c r="E173" s="169">
        <v>1.278</v>
      </c>
      <c r="F173" s="170">
        <v>20.99</v>
      </c>
      <c r="G173" s="170">
        <v>26.83</v>
      </c>
    </row>
    <row r="174" spans="1:7" x14ac:dyDescent="0.25">
      <c r="A174" s="165"/>
      <c r="B174" s="165"/>
      <c r="C174" s="165"/>
      <c r="D174" s="165"/>
      <c r="E174" s="233" t="s">
        <v>230</v>
      </c>
      <c r="F174" s="233"/>
      <c r="G174" s="171">
        <v>43.27</v>
      </c>
    </row>
    <row r="175" spans="1:7" ht="22.5" x14ac:dyDescent="0.25">
      <c r="A175" s="232" t="s">
        <v>231</v>
      </c>
      <c r="B175" s="232"/>
      <c r="C175" s="166" t="s">
        <v>226</v>
      </c>
      <c r="D175" s="166" t="s">
        <v>227</v>
      </c>
      <c r="E175" s="166" t="s">
        <v>228</v>
      </c>
      <c r="F175" s="166" t="s">
        <v>229</v>
      </c>
      <c r="G175" s="166" t="s">
        <v>3</v>
      </c>
    </row>
    <row r="176" spans="1:7" ht="22.5" x14ac:dyDescent="0.25">
      <c r="A176" s="167" t="s">
        <v>316</v>
      </c>
      <c r="B176" s="168" t="s">
        <v>240</v>
      </c>
      <c r="C176" s="167" t="s">
        <v>242</v>
      </c>
      <c r="D176" s="167" t="s">
        <v>232</v>
      </c>
      <c r="E176" s="169">
        <v>1</v>
      </c>
      <c r="F176" s="170">
        <v>19.920000000000002</v>
      </c>
      <c r="G176" s="170">
        <v>19.920000000000002</v>
      </c>
    </row>
    <row r="177" spans="1:7" ht="22.5" x14ac:dyDescent="0.25">
      <c r="A177" s="167" t="s">
        <v>317</v>
      </c>
      <c r="B177" s="168" t="s">
        <v>318</v>
      </c>
      <c r="C177" s="167" t="s">
        <v>242</v>
      </c>
      <c r="D177" s="167" t="s">
        <v>232</v>
      </c>
      <c r="E177" s="169">
        <v>2.4</v>
      </c>
      <c r="F177" s="170">
        <v>24.42</v>
      </c>
      <c r="G177" s="170">
        <v>58.61</v>
      </c>
    </row>
    <row r="178" spans="1:7" ht="33.75" x14ac:dyDescent="0.25">
      <c r="A178" s="167" t="s">
        <v>319</v>
      </c>
      <c r="B178" s="168" t="s">
        <v>320</v>
      </c>
      <c r="C178" s="167" t="s">
        <v>242</v>
      </c>
      <c r="D178" s="167" t="s">
        <v>321</v>
      </c>
      <c r="E178" s="169">
        <v>3.9E-2</v>
      </c>
      <c r="F178" s="170">
        <v>25.53</v>
      </c>
      <c r="G178" s="170">
        <v>1</v>
      </c>
    </row>
    <row r="179" spans="1:7" ht="33.75" x14ac:dyDescent="0.25">
      <c r="A179" s="167" t="s">
        <v>322</v>
      </c>
      <c r="B179" s="168" t="s">
        <v>323</v>
      </c>
      <c r="C179" s="167" t="s">
        <v>242</v>
      </c>
      <c r="D179" s="167" t="s">
        <v>311</v>
      </c>
      <c r="E179" s="169">
        <v>7.9000000000000001E-2</v>
      </c>
      <c r="F179" s="170">
        <v>27.07</v>
      </c>
      <c r="G179" s="170">
        <v>2.14</v>
      </c>
    </row>
    <row r="180" spans="1:7" x14ac:dyDescent="0.25">
      <c r="A180" s="165"/>
      <c r="B180" s="165"/>
      <c r="C180" s="165"/>
      <c r="D180" s="165"/>
      <c r="E180" s="233" t="s">
        <v>234</v>
      </c>
      <c r="F180" s="233"/>
      <c r="G180" s="171">
        <v>81.67</v>
      </c>
    </row>
    <row r="181" spans="1:7" x14ac:dyDescent="0.25">
      <c r="A181" s="165"/>
      <c r="B181" s="165"/>
      <c r="C181" s="165"/>
      <c r="D181" s="165"/>
      <c r="E181" s="234" t="s">
        <v>235</v>
      </c>
      <c r="F181" s="234"/>
      <c r="G181" s="172">
        <v>124.95</v>
      </c>
    </row>
    <row r="182" spans="1:7" x14ac:dyDescent="0.25">
      <c r="A182" s="165"/>
      <c r="B182" s="165"/>
      <c r="C182" s="165"/>
      <c r="D182" s="165"/>
      <c r="E182" s="234" t="s">
        <v>259</v>
      </c>
      <c r="F182" s="234"/>
      <c r="G182" s="172">
        <v>33.119999999999997</v>
      </c>
    </row>
    <row r="183" spans="1:7" x14ac:dyDescent="0.25">
      <c r="A183" s="165"/>
      <c r="B183" s="165"/>
      <c r="C183" s="165"/>
      <c r="D183" s="165"/>
      <c r="E183" s="234" t="s">
        <v>236</v>
      </c>
      <c r="F183" s="234"/>
      <c r="G183" s="172">
        <v>124.95</v>
      </c>
    </row>
    <row r="184" spans="1:7" x14ac:dyDescent="0.25">
      <c r="A184" s="165"/>
      <c r="B184" s="165"/>
      <c r="C184" s="165"/>
      <c r="D184" s="165"/>
      <c r="E184" s="234" t="s">
        <v>1016</v>
      </c>
      <c r="F184" s="234"/>
      <c r="G184" s="172">
        <v>32.5</v>
      </c>
    </row>
    <row r="185" spans="1:7" x14ac:dyDescent="0.25">
      <c r="A185" s="165"/>
      <c r="B185" s="165"/>
      <c r="C185" s="165"/>
      <c r="D185" s="165"/>
      <c r="E185" s="234" t="s">
        <v>1017</v>
      </c>
      <c r="F185" s="234"/>
      <c r="G185" s="172">
        <v>157.44999999999999</v>
      </c>
    </row>
    <row r="186" spans="1:7" x14ac:dyDescent="0.25">
      <c r="A186" s="165"/>
      <c r="B186" s="165"/>
      <c r="C186" s="230"/>
      <c r="D186" s="230"/>
      <c r="E186" s="165"/>
      <c r="F186" s="165"/>
      <c r="G186" s="165"/>
    </row>
    <row r="187" spans="1:7" x14ac:dyDescent="0.25">
      <c r="A187" s="231" t="s">
        <v>1096</v>
      </c>
      <c r="B187" s="231"/>
      <c r="C187" s="231"/>
      <c r="D187" s="231"/>
      <c r="E187" s="231"/>
      <c r="F187" s="231"/>
      <c r="G187" s="231"/>
    </row>
    <row r="188" spans="1:7" ht="22.5" x14ac:dyDescent="0.25">
      <c r="A188" s="232" t="s">
        <v>225</v>
      </c>
      <c r="B188" s="232"/>
      <c r="C188" s="166" t="s">
        <v>226</v>
      </c>
      <c r="D188" s="166" t="s">
        <v>227</v>
      </c>
      <c r="E188" s="166" t="s">
        <v>228</v>
      </c>
      <c r="F188" s="166" t="s">
        <v>229</v>
      </c>
      <c r="G188" s="166" t="s">
        <v>3</v>
      </c>
    </row>
    <row r="189" spans="1:7" ht="22.5" x14ac:dyDescent="0.25">
      <c r="A189" s="167" t="s">
        <v>1097</v>
      </c>
      <c r="B189" s="168" t="s">
        <v>1098</v>
      </c>
      <c r="C189" s="167" t="s">
        <v>242</v>
      </c>
      <c r="D189" s="167" t="s">
        <v>238</v>
      </c>
      <c r="E189" s="169">
        <v>2.5000000000000001E-2</v>
      </c>
      <c r="F189" s="170">
        <v>22.33</v>
      </c>
      <c r="G189" s="170">
        <v>0.56000000000000005</v>
      </c>
    </row>
    <row r="190" spans="1:7" ht="33.75" x14ac:dyDescent="0.25">
      <c r="A190" s="167" t="s">
        <v>1099</v>
      </c>
      <c r="B190" s="168" t="s">
        <v>1100</v>
      </c>
      <c r="C190" s="167" t="s">
        <v>242</v>
      </c>
      <c r="D190" s="167" t="s">
        <v>128</v>
      </c>
      <c r="E190" s="169">
        <v>0.97</v>
      </c>
      <c r="F190" s="170">
        <v>0.21</v>
      </c>
      <c r="G190" s="170">
        <v>0.2</v>
      </c>
    </row>
    <row r="191" spans="1:7" x14ac:dyDescent="0.25">
      <c r="A191" s="165"/>
      <c r="B191" s="165"/>
      <c r="C191" s="165"/>
      <c r="D191" s="165"/>
      <c r="E191" s="233" t="s">
        <v>230</v>
      </c>
      <c r="F191" s="233"/>
      <c r="G191" s="171">
        <v>0.76</v>
      </c>
    </row>
    <row r="192" spans="1:7" ht="22.5" x14ac:dyDescent="0.25">
      <c r="A192" s="232" t="s">
        <v>231</v>
      </c>
      <c r="B192" s="232"/>
      <c r="C192" s="166" t="s">
        <v>226</v>
      </c>
      <c r="D192" s="166" t="s">
        <v>227</v>
      </c>
      <c r="E192" s="166" t="s">
        <v>228</v>
      </c>
      <c r="F192" s="166" t="s">
        <v>229</v>
      </c>
      <c r="G192" s="166" t="s">
        <v>3</v>
      </c>
    </row>
    <row r="193" spans="1:7" ht="22.5" x14ac:dyDescent="0.25">
      <c r="A193" s="167" t="s">
        <v>1101</v>
      </c>
      <c r="B193" s="168" t="s">
        <v>1102</v>
      </c>
      <c r="C193" s="167" t="s">
        <v>242</v>
      </c>
      <c r="D193" s="167" t="s">
        <v>232</v>
      </c>
      <c r="E193" s="169">
        <v>0.02</v>
      </c>
      <c r="F193" s="170">
        <v>20.010000000000002</v>
      </c>
      <c r="G193" s="170">
        <v>0.4</v>
      </c>
    </row>
    <row r="194" spans="1:7" x14ac:dyDescent="0.25">
      <c r="A194" s="167" t="s">
        <v>1103</v>
      </c>
      <c r="B194" s="168" t="s">
        <v>1104</v>
      </c>
      <c r="C194" s="167" t="s">
        <v>242</v>
      </c>
      <c r="D194" s="167" t="s">
        <v>232</v>
      </c>
      <c r="E194" s="169">
        <v>0.12</v>
      </c>
      <c r="F194" s="170">
        <v>24.54</v>
      </c>
      <c r="G194" s="170">
        <v>2.94</v>
      </c>
    </row>
    <row r="195" spans="1:7" ht="33.75" x14ac:dyDescent="0.25">
      <c r="A195" s="167" t="s">
        <v>1105</v>
      </c>
      <c r="B195" s="168" t="s">
        <v>1106</v>
      </c>
      <c r="C195" s="167" t="s">
        <v>242</v>
      </c>
      <c r="D195" s="167" t="s">
        <v>238</v>
      </c>
      <c r="E195" s="169">
        <v>1</v>
      </c>
      <c r="F195" s="170">
        <v>12.13</v>
      </c>
      <c r="G195" s="170">
        <v>12.13</v>
      </c>
    </row>
    <row r="196" spans="1:7" x14ac:dyDescent="0.25">
      <c r="A196" s="165"/>
      <c r="B196" s="165"/>
      <c r="C196" s="165"/>
      <c r="D196" s="165"/>
      <c r="E196" s="233" t="s">
        <v>234</v>
      </c>
      <c r="F196" s="233"/>
      <c r="G196" s="171">
        <v>15.47</v>
      </c>
    </row>
    <row r="197" spans="1:7" x14ac:dyDescent="0.25">
      <c r="A197" s="165"/>
      <c r="B197" s="165"/>
      <c r="C197" s="165"/>
      <c r="D197" s="165"/>
      <c r="E197" s="234" t="s">
        <v>235</v>
      </c>
      <c r="F197" s="234"/>
      <c r="G197" s="172">
        <v>16.23</v>
      </c>
    </row>
    <row r="198" spans="1:7" x14ac:dyDescent="0.25">
      <c r="A198" s="165"/>
      <c r="B198" s="165"/>
      <c r="C198" s="165"/>
      <c r="D198" s="165"/>
      <c r="E198" s="234" t="s">
        <v>259</v>
      </c>
      <c r="F198" s="234"/>
      <c r="G198" s="172">
        <v>2.2999999999999998</v>
      </c>
    </row>
    <row r="199" spans="1:7" x14ac:dyDescent="0.25">
      <c r="A199" s="165"/>
      <c r="B199" s="165"/>
      <c r="C199" s="165"/>
      <c r="D199" s="165"/>
      <c r="E199" s="234" t="s">
        <v>236</v>
      </c>
      <c r="F199" s="234"/>
      <c r="G199" s="172">
        <v>16.23</v>
      </c>
    </row>
    <row r="200" spans="1:7" x14ac:dyDescent="0.25">
      <c r="A200" s="165"/>
      <c r="B200" s="165"/>
      <c r="C200" s="165"/>
      <c r="D200" s="165"/>
      <c r="E200" s="234" t="s">
        <v>1016</v>
      </c>
      <c r="F200" s="234"/>
      <c r="G200" s="172">
        <v>4.22</v>
      </c>
    </row>
    <row r="201" spans="1:7" x14ac:dyDescent="0.25">
      <c r="A201" s="165"/>
      <c r="B201" s="165"/>
      <c r="C201" s="165"/>
      <c r="D201" s="165"/>
      <c r="E201" s="234" t="s">
        <v>1017</v>
      </c>
      <c r="F201" s="234"/>
      <c r="G201" s="172">
        <v>20.45</v>
      </c>
    </row>
    <row r="202" spans="1:7" x14ac:dyDescent="0.25">
      <c r="A202" s="165"/>
      <c r="B202" s="165"/>
      <c r="C202" s="230"/>
      <c r="D202" s="230"/>
      <c r="E202" s="165"/>
      <c r="F202" s="165"/>
      <c r="G202" s="165"/>
    </row>
    <row r="203" spans="1:7" x14ac:dyDescent="0.25">
      <c r="A203" s="231" t="s">
        <v>1107</v>
      </c>
      <c r="B203" s="231"/>
      <c r="C203" s="231"/>
      <c r="D203" s="231"/>
      <c r="E203" s="231"/>
      <c r="F203" s="231"/>
      <c r="G203" s="231"/>
    </row>
    <row r="204" spans="1:7" ht="22.5" x14ac:dyDescent="0.25">
      <c r="A204" s="232" t="s">
        <v>225</v>
      </c>
      <c r="B204" s="232"/>
      <c r="C204" s="166" t="s">
        <v>226</v>
      </c>
      <c r="D204" s="166" t="s">
        <v>227</v>
      </c>
      <c r="E204" s="166" t="s">
        <v>228</v>
      </c>
      <c r="F204" s="166" t="s">
        <v>229</v>
      </c>
      <c r="G204" s="166" t="s">
        <v>3</v>
      </c>
    </row>
    <row r="205" spans="1:7" ht="22.5" x14ac:dyDescent="0.25">
      <c r="A205" s="167" t="s">
        <v>1097</v>
      </c>
      <c r="B205" s="168" t="s">
        <v>1098</v>
      </c>
      <c r="C205" s="167" t="s">
        <v>242</v>
      </c>
      <c r="D205" s="167" t="s">
        <v>238</v>
      </c>
      <c r="E205" s="169">
        <v>2.5000000000000001E-2</v>
      </c>
      <c r="F205" s="170">
        <v>22.33</v>
      </c>
      <c r="G205" s="170">
        <v>0.56000000000000005</v>
      </c>
    </row>
    <row r="206" spans="1:7" ht="33.75" x14ac:dyDescent="0.25">
      <c r="A206" s="167" t="s">
        <v>1099</v>
      </c>
      <c r="B206" s="168" t="s">
        <v>1100</v>
      </c>
      <c r="C206" s="167" t="s">
        <v>242</v>
      </c>
      <c r="D206" s="167" t="s">
        <v>128</v>
      </c>
      <c r="E206" s="169">
        <v>0.54300000000000004</v>
      </c>
      <c r="F206" s="170">
        <v>0.21</v>
      </c>
      <c r="G206" s="170">
        <v>0.11</v>
      </c>
    </row>
    <row r="207" spans="1:7" x14ac:dyDescent="0.25">
      <c r="A207" s="165"/>
      <c r="B207" s="165"/>
      <c r="C207" s="165"/>
      <c r="D207" s="165"/>
      <c r="E207" s="233" t="s">
        <v>230</v>
      </c>
      <c r="F207" s="233"/>
      <c r="G207" s="171">
        <v>0.67</v>
      </c>
    </row>
    <row r="208" spans="1:7" ht="22.5" x14ac:dyDescent="0.25">
      <c r="A208" s="232" t="s">
        <v>231</v>
      </c>
      <c r="B208" s="232"/>
      <c r="C208" s="166" t="s">
        <v>226</v>
      </c>
      <c r="D208" s="166" t="s">
        <v>227</v>
      </c>
      <c r="E208" s="166" t="s">
        <v>228</v>
      </c>
      <c r="F208" s="166" t="s">
        <v>229</v>
      </c>
      <c r="G208" s="166" t="s">
        <v>3</v>
      </c>
    </row>
    <row r="209" spans="1:7" ht="22.5" x14ac:dyDescent="0.25">
      <c r="A209" s="167" t="s">
        <v>1101</v>
      </c>
      <c r="B209" s="168" t="s">
        <v>1102</v>
      </c>
      <c r="C209" s="167" t="s">
        <v>242</v>
      </c>
      <c r="D209" s="167" t="s">
        <v>232</v>
      </c>
      <c r="E209" s="169">
        <v>1.21E-2</v>
      </c>
      <c r="F209" s="170">
        <v>20.010000000000002</v>
      </c>
      <c r="G209" s="170">
        <v>0.24</v>
      </c>
    </row>
    <row r="210" spans="1:7" x14ac:dyDescent="0.25">
      <c r="A210" s="167" t="s">
        <v>1103</v>
      </c>
      <c r="B210" s="168" t="s">
        <v>1104</v>
      </c>
      <c r="C210" s="167" t="s">
        <v>242</v>
      </c>
      <c r="D210" s="167" t="s">
        <v>232</v>
      </c>
      <c r="E210" s="169">
        <v>7.4300000000000005E-2</v>
      </c>
      <c r="F210" s="170">
        <v>24.54</v>
      </c>
      <c r="G210" s="170">
        <v>1.82</v>
      </c>
    </row>
    <row r="211" spans="1:7" ht="33.75" x14ac:dyDescent="0.25">
      <c r="A211" s="167" t="s">
        <v>1108</v>
      </c>
      <c r="B211" s="168" t="s">
        <v>1109</v>
      </c>
      <c r="C211" s="167" t="s">
        <v>242</v>
      </c>
      <c r="D211" s="167" t="s">
        <v>238</v>
      </c>
      <c r="E211" s="169">
        <v>1</v>
      </c>
      <c r="F211" s="170">
        <v>11.15</v>
      </c>
      <c r="G211" s="170">
        <v>11.15</v>
      </c>
    </row>
    <row r="212" spans="1:7" x14ac:dyDescent="0.25">
      <c r="A212" s="165"/>
      <c r="B212" s="165"/>
      <c r="C212" s="165"/>
      <c r="D212" s="165"/>
      <c r="E212" s="233" t="s">
        <v>234</v>
      </c>
      <c r="F212" s="233"/>
      <c r="G212" s="171">
        <v>13.21</v>
      </c>
    </row>
    <row r="213" spans="1:7" x14ac:dyDescent="0.25">
      <c r="A213" s="165"/>
      <c r="B213" s="165"/>
      <c r="C213" s="165"/>
      <c r="D213" s="165"/>
      <c r="E213" s="234" t="s">
        <v>235</v>
      </c>
      <c r="F213" s="234"/>
      <c r="G213" s="172">
        <v>13.88</v>
      </c>
    </row>
    <row r="214" spans="1:7" x14ac:dyDescent="0.25">
      <c r="A214" s="165"/>
      <c r="B214" s="165"/>
      <c r="C214" s="165"/>
      <c r="D214" s="165"/>
      <c r="E214" s="234" t="s">
        <v>259</v>
      </c>
      <c r="F214" s="234"/>
      <c r="G214" s="172">
        <v>0.95</v>
      </c>
    </row>
    <row r="215" spans="1:7" x14ac:dyDescent="0.25">
      <c r="A215" s="165"/>
      <c r="B215" s="165"/>
      <c r="C215" s="165"/>
      <c r="D215" s="165"/>
      <c r="E215" s="234" t="s">
        <v>236</v>
      </c>
      <c r="F215" s="234"/>
      <c r="G215" s="172">
        <v>13.88</v>
      </c>
    </row>
    <row r="216" spans="1:7" x14ac:dyDescent="0.25">
      <c r="A216" s="165"/>
      <c r="B216" s="165"/>
      <c r="C216" s="165"/>
      <c r="D216" s="165"/>
      <c r="E216" s="234" t="s">
        <v>1016</v>
      </c>
      <c r="F216" s="234"/>
      <c r="G216" s="172">
        <v>3.61</v>
      </c>
    </row>
    <row r="217" spans="1:7" x14ac:dyDescent="0.25">
      <c r="A217" s="165"/>
      <c r="B217" s="165"/>
      <c r="C217" s="165"/>
      <c r="D217" s="165"/>
      <c r="E217" s="234" t="s">
        <v>1017</v>
      </c>
      <c r="F217" s="234"/>
      <c r="G217" s="172">
        <v>17.489999999999998</v>
      </c>
    </row>
    <row r="218" spans="1:7" x14ac:dyDescent="0.25">
      <c r="A218" s="165"/>
      <c r="B218" s="165"/>
      <c r="C218" s="230"/>
      <c r="D218" s="230"/>
      <c r="E218" s="165"/>
      <c r="F218" s="165"/>
      <c r="G218" s="165"/>
    </row>
    <row r="219" spans="1:7" x14ac:dyDescent="0.25">
      <c r="A219" s="231" t="s">
        <v>1110</v>
      </c>
      <c r="B219" s="231"/>
      <c r="C219" s="231"/>
      <c r="D219" s="231"/>
      <c r="E219" s="231"/>
      <c r="F219" s="231"/>
      <c r="G219" s="231"/>
    </row>
    <row r="220" spans="1:7" ht="22.5" x14ac:dyDescent="0.25">
      <c r="A220" s="232" t="s">
        <v>225</v>
      </c>
      <c r="B220" s="232"/>
      <c r="C220" s="166" t="s">
        <v>226</v>
      </c>
      <c r="D220" s="166" t="s">
        <v>227</v>
      </c>
      <c r="E220" s="166" t="s">
        <v>228</v>
      </c>
      <c r="F220" s="166" t="s">
        <v>229</v>
      </c>
      <c r="G220" s="166" t="s">
        <v>3</v>
      </c>
    </row>
    <row r="221" spans="1:7" ht="22.5" x14ac:dyDescent="0.25">
      <c r="A221" s="167" t="s">
        <v>1097</v>
      </c>
      <c r="B221" s="168" t="s">
        <v>1098</v>
      </c>
      <c r="C221" s="167" t="s">
        <v>242</v>
      </c>
      <c r="D221" s="167" t="s">
        <v>238</v>
      </c>
      <c r="E221" s="169">
        <v>2.5000000000000001E-2</v>
      </c>
      <c r="F221" s="170">
        <v>22.33</v>
      </c>
      <c r="G221" s="170">
        <v>0.56000000000000005</v>
      </c>
    </row>
    <row r="222" spans="1:7" ht="33.75" x14ac:dyDescent="0.25">
      <c r="A222" s="167" t="s">
        <v>1099</v>
      </c>
      <c r="B222" s="168" t="s">
        <v>1100</v>
      </c>
      <c r="C222" s="167" t="s">
        <v>242</v>
      </c>
      <c r="D222" s="167" t="s">
        <v>128</v>
      </c>
      <c r="E222" s="169">
        <v>1.19</v>
      </c>
      <c r="F222" s="170">
        <v>0.21</v>
      </c>
      <c r="G222" s="170">
        <v>0.25</v>
      </c>
    </row>
    <row r="223" spans="1:7" x14ac:dyDescent="0.25">
      <c r="A223" s="165"/>
      <c r="B223" s="165"/>
      <c r="C223" s="165"/>
      <c r="D223" s="165"/>
      <c r="E223" s="233" t="s">
        <v>230</v>
      </c>
      <c r="F223" s="233"/>
      <c r="G223" s="171">
        <v>0.81</v>
      </c>
    </row>
    <row r="224" spans="1:7" ht="22.5" x14ac:dyDescent="0.25">
      <c r="A224" s="232" t="s">
        <v>231</v>
      </c>
      <c r="B224" s="232"/>
      <c r="C224" s="166" t="s">
        <v>226</v>
      </c>
      <c r="D224" s="166" t="s">
        <v>227</v>
      </c>
      <c r="E224" s="166" t="s">
        <v>228</v>
      </c>
      <c r="F224" s="166" t="s">
        <v>229</v>
      </c>
      <c r="G224" s="166" t="s">
        <v>3</v>
      </c>
    </row>
    <row r="225" spans="1:7" ht="22.5" x14ac:dyDescent="0.25">
      <c r="A225" s="167" t="s">
        <v>1101</v>
      </c>
      <c r="B225" s="168" t="s">
        <v>1102</v>
      </c>
      <c r="C225" s="167" t="s">
        <v>242</v>
      </c>
      <c r="D225" s="167" t="s">
        <v>232</v>
      </c>
      <c r="E225" s="169">
        <v>2.8500000000000001E-2</v>
      </c>
      <c r="F225" s="170">
        <v>20.010000000000002</v>
      </c>
      <c r="G225" s="170">
        <v>0.56999999999999995</v>
      </c>
    </row>
    <row r="226" spans="1:7" x14ac:dyDescent="0.25">
      <c r="A226" s="167" t="s">
        <v>1103</v>
      </c>
      <c r="B226" s="168" t="s">
        <v>1104</v>
      </c>
      <c r="C226" s="167" t="s">
        <v>242</v>
      </c>
      <c r="D226" s="167" t="s">
        <v>232</v>
      </c>
      <c r="E226" s="169">
        <v>0.15</v>
      </c>
      <c r="F226" s="170">
        <v>24.54</v>
      </c>
      <c r="G226" s="170">
        <v>3.68</v>
      </c>
    </row>
    <row r="227" spans="1:7" ht="33.75" x14ac:dyDescent="0.25">
      <c r="A227" s="167" t="s">
        <v>1111</v>
      </c>
      <c r="B227" s="168" t="s">
        <v>1112</v>
      </c>
      <c r="C227" s="167" t="s">
        <v>242</v>
      </c>
      <c r="D227" s="167" t="s">
        <v>238</v>
      </c>
      <c r="E227" s="169">
        <v>1</v>
      </c>
      <c r="F227" s="170">
        <v>11.96</v>
      </c>
      <c r="G227" s="170">
        <v>11.96</v>
      </c>
    </row>
    <row r="228" spans="1:7" x14ac:dyDescent="0.25">
      <c r="A228" s="165"/>
      <c r="B228" s="165"/>
      <c r="C228" s="165"/>
      <c r="D228" s="165"/>
      <c r="E228" s="233" t="s">
        <v>234</v>
      </c>
      <c r="F228" s="233"/>
      <c r="G228" s="171">
        <v>16.21</v>
      </c>
    </row>
    <row r="229" spans="1:7" x14ac:dyDescent="0.25">
      <c r="A229" s="165"/>
      <c r="B229" s="165"/>
      <c r="C229" s="165"/>
      <c r="D229" s="165"/>
      <c r="E229" s="234" t="s">
        <v>235</v>
      </c>
      <c r="F229" s="234"/>
      <c r="G229" s="172">
        <v>17.02</v>
      </c>
    </row>
    <row r="230" spans="1:7" x14ac:dyDescent="0.25">
      <c r="A230" s="165"/>
      <c r="B230" s="165"/>
      <c r="C230" s="165"/>
      <c r="D230" s="165"/>
      <c r="E230" s="234" t="s">
        <v>259</v>
      </c>
      <c r="F230" s="234"/>
      <c r="G230" s="172">
        <v>2.95</v>
      </c>
    </row>
    <row r="231" spans="1:7" x14ac:dyDescent="0.25">
      <c r="A231" s="165"/>
      <c r="B231" s="165"/>
      <c r="C231" s="165"/>
      <c r="D231" s="165"/>
      <c r="E231" s="234" t="s">
        <v>236</v>
      </c>
      <c r="F231" s="234"/>
      <c r="G231" s="172">
        <v>17.02</v>
      </c>
    </row>
    <row r="232" spans="1:7" x14ac:dyDescent="0.25">
      <c r="A232" s="165"/>
      <c r="B232" s="165"/>
      <c r="C232" s="165"/>
      <c r="D232" s="165"/>
      <c r="E232" s="234" t="s">
        <v>1016</v>
      </c>
      <c r="F232" s="234"/>
      <c r="G232" s="172">
        <v>4.43</v>
      </c>
    </row>
    <row r="233" spans="1:7" x14ac:dyDescent="0.25">
      <c r="A233" s="165"/>
      <c r="B233" s="165"/>
      <c r="C233" s="165"/>
      <c r="D233" s="165"/>
      <c r="E233" s="234" t="s">
        <v>1017</v>
      </c>
      <c r="F233" s="234"/>
      <c r="G233" s="172">
        <v>21.45</v>
      </c>
    </row>
    <row r="234" spans="1:7" x14ac:dyDescent="0.25">
      <c r="A234" s="165"/>
      <c r="B234" s="165"/>
      <c r="C234" s="230"/>
      <c r="D234" s="230"/>
      <c r="E234" s="165"/>
      <c r="F234" s="165"/>
      <c r="G234" s="165"/>
    </row>
    <row r="235" spans="1:7" x14ac:dyDescent="0.25">
      <c r="A235" s="231" t="s">
        <v>1113</v>
      </c>
      <c r="B235" s="231"/>
      <c r="C235" s="231"/>
      <c r="D235" s="231"/>
      <c r="E235" s="231"/>
      <c r="F235" s="231"/>
      <c r="G235" s="231"/>
    </row>
    <row r="236" spans="1:7" ht="22.5" x14ac:dyDescent="0.25">
      <c r="A236" s="232" t="s">
        <v>225</v>
      </c>
      <c r="B236" s="232"/>
      <c r="C236" s="166" t="s">
        <v>226</v>
      </c>
      <c r="D236" s="166" t="s">
        <v>227</v>
      </c>
      <c r="E236" s="166" t="s">
        <v>228</v>
      </c>
      <c r="F236" s="166" t="s">
        <v>229</v>
      </c>
      <c r="G236" s="166" t="s">
        <v>3</v>
      </c>
    </row>
    <row r="237" spans="1:7" ht="45" x14ac:dyDescent="0.25">
      <c r="A237" s="167" t="s">
        <v>1114</v>
      </c>
      <c r="B237" s="168" t="s">
        <v>1115</v>
      </c>
      <c r="C237" s="167" t="s">
        <v>242</v>
      </c>
      <c r="D237" s="167" t="s">
        <v>127</v>
      </c>
      <c r="E237" s="169">
        <v>1.1499999999999999</v>
      </c>
      <c r="F237" s="170">
        <v>651.42999999999995</v>
      </c>
      <c r="G237" s="170">
        <v>749.14</v>
      </c>
    </row>
    <row r="238" spans="1:7" x14ac:dyDescent="0.25">
      <c r="A238" s="165"/>
      <c r="B238" s="165"/>
      <c r="C238" s="165"/>
      <c r="D238" s="165"/>
      <c r="E238" s="233" t="s">
        <v>230</v>
      </c>
      <c r="F238" s="233"/>
      <c r="G238" s="171">
        <v>749.14</v>
      </c>
    </row>
    <row r="239" spans="1:7" ht="22.5" x14ac:dyDescent="0.25">
      <c r="A239" s="232" t="s">
        <v>231</v>
      </c>
      <c r="B239" s="232"/>
      <c r="C239" s="166" t="s">
        <v>226</v>
      </c>
      <c r="D239" s="166" t="s">
        <v>227</v>
      </c>
      <c r="E239" s="166" t="s">
        <v>228</v>
      </c>
      <c r="F239" s="166" t="s">
        <v>229</v>
      </c>
      <c r="G239" s="166" t="s">
        <v>3</v>
      </c>
    </row>
    <row r="240" spans="1:7" x14ac:dyDescent="0.25">
      <c r="A240" s="167" t="s">
        <v>327</v>
      </c>
      <c r="B240" s="168" t="s">
        <v>239</v>
      </c>
      <c r="C240" s="167" t="s">
        <v>242</v>
      </c>
      <c r="D240" s="167" t="s">
        <v>232</v>
      </c>
      <c r="E240" s="169">
        <v>0.49299999999999999</v>
      </c>
      <c r="F240" s="170">
        <v>24.68</v>
      </c>
      <c r="G240" s="170">
        <v>12.17</v>
      </c>
    </row>
    <row r="241" spans="1:7" x14ac:dyDescent="0.25">
      <c r="A241" s="167" t="s">
        <v>328</v>
      </c>
      <c r="B241" s="168" t="s">
        <v>233</v>
      </c>
      <c r="C241" s="167" t="s">
        <v>242</v>
      </c>
      <c r="D241" s="167" t="s">
        <v>232</v>
      </c>
      <c r="E241" s="169">
        <v>0.74</v>
      </c>
      <c r="F241" s="170">
        <v>19.5</v>
      </c>
      <c r="G241" s="170">
        <v>14.43</v>
      </c>
    </row>
    <row r="242" spans="1:7" ht="33.75" x14ac:dyDescent="0.25">
      <c r="A242" s="167" t="s">
        <v>1116</v>
      </c>
      <c r="B242" s="168" t="s">
        <v>1117</v>
      </c>
      <c r="C242" s="167" t="s">
        <v>242</v>
      </c>
      <c r="D242" s="167" t="s">
        <v>321</v>
      </c>
      <c r="E242" s="169">
        <v>0.126</v>
      </c>
      <c r="F242" s="170">
        <v>0.56000000000000005</v>
      </c>
      <c r="G242" s="170">
        <v>7.0000000000000007E-2</v>
      </c>
    </row>
    <row r="243" spans="1:7" ht="33.75" x14ac:dyDescent="0.25">
      <c r="A243" s="167" t="s">
        <v>1118</v>
      </c>
      <c r="B243" s="168" t="s">
        <v>1119</v>
      </c>
      <c r="C243" s="167" t="s">
        <v>242</v>
      </c>
      <c r="D243" s="167" t="s">
        <v>311</v>
      </c>
      <c r="E243" s="169">
        <v>0.12</v>
      </c>
      <c r="F243" s="170">
        <v>1.51</v>
      </c>
      <c r="G243" s="170">
        <v>0.18</v>
      </c>
    </row>
    <row r="244" spans="1:7" x14ac:dyDescent="0.25">
      <c r="A244" s="165"/>
      <c r="B244" s="165"/>
      <c r="C244" s="165"/>
      <c r="D244" s="165"/>
      <c r="E244" s="233" t="s">
        <v>234</v>
      </c>
      <c r="F244" s="233"/>
      <c r="G244" s="171">
        <v>26.85</v>
      </c>
    </row>
    <row r="245" spans="1:7" x14ac:dyDescent="0.25">
      <c r="A245" s="165"/>
      <c r="B245" s="165"/>
      <c r="C245" s="165"/>
      <c r="D245" s="165"/>
      <c r="E245" s="234" t="s">
        <v>235</v>
      </c>
      <c r="F245" s="234"/>
      <c r="G245" s="172">
        <v>775.99</v>
      </c>
    </row>
    <row r="246" spans="1:7" x14ac:dyDescent="0.25">
      <c r="A246" s="165"/>
      <c r="B246" s="165"/>
      <c r="C246" s="165"/>
      <c r="D246" s="165"/>
      <c r="E246" s="234" t="s">
        <v>259</v>
      </c>
      <c r="F246" s="234"/>
      <c r="G246" s="172">
        <v>9.77</v>
      </c>
    </row>
    <row r="247" spans="1:7" x14ac:dyDescent="0.25">
      <c r="A247" s="165"/>
      <c r="B247" s="165"/>
      <c r="C247" s="165"/>
      <c r="D247" s="165"/>
      <c r="E247" s="234" t="s">
        <v>236</v>
      </c>
      <c r="F247" s="234"/>
      <c r="G247" s="172">
        <v>775.99</v>
      </c>
    </row>
    <row r="248" spans="1:7" x14ac:dyDescent="0.25">
      <c r="A248" s="165"/>
      <c r="B248" s="165"/>
      <c r="C248" s="165"/>
      <c r="D248" s="165"/>
      <c r="E248" s="234" t="s">
        <v>1016</v>
      </c>
      <c r="F248" s="234"/>
      <c r="G248" s="172">
        <v>201.83</v>
      </c>
    </row>
    <row r="249" spans="1:7" x14ac:dyDescent="0.25">
      <c r="A249" s="165"/>
      <c r="B249" s="165"/>
      <c r="C249" s="165"/>
      <c r="D249" s="165"/>
      <c r="E249" s="234" t="s">
        <v>1017</v>
      </c>
      <c r="F249" s="234"/>
      <c r="G249" s="172">
        <v>977.82</v>
      </c>
    </row>
    <row r="250" spans="1:7" x14ac:dyDescent="0.25">
      <c r="A250" s="165"/>
      <c r="B250" s="165"/>
      <c r="C250" s="230"/>
      <c r="D250" s="230"/>
      <c r="E250" s="165"/>
      <c r="F250" s="165"/>
      <c r="G250" s="165"/>
    </row>
    <row r="251" spans="1:7" x14ac:dyDescent="0.25">
      <c r="A251" s="231" t="s">
        <v>1120</v>
      </c>
      <c r="B251" s="231"/>
      <c r="C251" s="231"/>
      <c r="D251" s="231"/>
      <c r="E251" s="231"/>
      <c r="F251" s="231"/>
      <c r="G251" s="231"/>
    </row>
    <row r="252" spans="1:7" ht="22.5" x14ac:dyDescent="0.25">
      <c r="A252" s="232" t="s">
        <v>231</v>
      </c>
      <c r="B252" s="232"/>
      <c r="C252" s="166" t="s">
        <v>226</v>
      </c>
      <c r="D252" s="166" t="s">
        <v>227</v>
      </c>
      <c r="E252" s="166" t="s">
        <v>228</v>
      </c>
      <c r="F252" s="166" t="s">
        <v>229</v>
      </c>
      <c r="G252" s="166" t="s">
        <v>3</v>
      </c>
    </row>
    <row r="253" spans="1:7" ht="45" x14ac:dyDescent="0.25">
      <c r="A253" s="167" t="s">
        <v>1081</v>
      </c>
      <c r="B253" s="168" t="s">
        <v>1082</v>
      </c>
      <c r="C253" s="167" t="s">
        <v>242</v>
      </c>
      <c r="D253" s="167" t="s">
        <v>127</v>
      </c>
      <c r="E253" s="169">
        <v>5.6500000000000002E-2</v>
      </c>
      <c r="F253" s="170">
        <v>395.45</v>
      </c>
      <c r="G253" s="170">
        <v>22.34</v>
      </c>
    </row>
    <row r="254" spans="1:7" x14ac:dyDescent="0.25">
      <c r="A254" s="167" t="s">
        <v>327</v>
      </c>
      <c r="B254" s="168" t="s">
        <v>239</v>
      </c>
      <c r="C254" s="167" t="s">
        <v>242</v>
      </c>
      <c r="D254" s="167" t="s">
        <v>232</v>
      </c>
      <c r="E254" s="169">
        <v>0.255</v>
      </c>
      <c r="F254" s="170">
        <v>24.68</v>
      </c>
      <c r="G254" s="170">
        <v>6.29</v>
      </c>
    </row>
    <row r="255" spans="1:7" x14ac:dyDescent="0.25">
      <c r="A255" s="167" t="s">
        <v>328</v>
      </c>
      <c r="B255" s="168" t="s">
        <v>233</v>
      </c>
      <c r="C255" s="167" t="s">
        <v>242</v>
      </c>
      <c r="D255" s="167" t="s">
        <v>232</v>
      </c>
      <c r="E255" s="169">
        <v>7.0999999999999994E-2</v>
      </c>
      <c r="F255" s="170">
        <v>19.5</v>
      </c>
      <c r="G255" s="170">
        <v>1.38</v>
      </c>
    </row>
    <row r="256" spans="1:7" x14ac:dyDescent="0.25">
      <c r="A256" s="165"/>
      <c r="B256" s="165"/>
      <c r="C256" s="165"/>
      <c r="D256" s="165"/>
      <c r="E256" s="233" t="s">
        <v>234</v>
      </c>
      <c r="F256" s="233"/>
      <c r="G256" s="171">
        <v>30.01</v>
      </c>
    </row>
    <row r="257" spans="1:7" x14ac:dyDescent="0.25">
      <c r="A257" s="165"/>
      <c r="B257" s="165"/>
      <c r="C257" s="165"/>
      <c r="D257" s="165"/>
      <c r="E257" s="234" t="s">
        <v>235</v>
      </c>
      <c r="F257" s="234"/>
      <c r="G257" s="172">
        <v>30.01</v>
      </c>
    </row>
    <row r="258" spans="1:7" x14ac:dyDescent="0.25">
      <c r="A258" s="165"/>
      <c r="B258" s="165"/>
      <c r="C258" s="165"/>
      <c r="D258" s="165"/>
      <c r="E258" s="234" t="s">
        <v>259</v>
      </c>
      <c r="F258" s="234"/>
      <c r="G258" s="172">
        <v>4.5999999999999996</v>
      </c>
    </row>
    <row r="259" spans="1:7" x14ac:dyDescent="0.25">
      <c r="A259" s="165"/>
      <c r="B259" s="165"/>
      <c r="C259" s="165"/>
      <c r="D259" s="165"/>
      <c r="E259" s="234" t="s">
        <v>236</v>
      </c>
      <c r="F259" s="234"/>
      <c r="G259" s="172">
        <v>30.01</v>
      </c>
    </row>
    <row r="260" spans="1:7" x14ac:dyDescent="0.25">
      <c r="A260" s="165"/>
      <c r="B260" s="165"/>
      <c r="C260" s="165"/>
      <c r="D260" s="165"/>
      <c r="E260" s="234" t="s">
        <v>1016</v>
      </c>
      <c r="F260" s="234"/>
      <c r="G260" s="172">
        <v>7.81</v>
      </c>
    </row>
    <row r="261" spans="1:7" x14ac:dyDescent="0.25">
      <c r="A261" s="165"/>
      <c r="B261" s="165"/>
      <c r="C261" s="165"/>
      <c r="D261" s="165"/>
      <c r="E261" s="234" t="s">
        <v>1017</v>
      </c>
      <c r="F261" s="234"/>
      <c r="G261" s="172">
        <v>37.82</v>
      </c>
    </row>
    <row r="262" spans="1:7" x14ac:dyDescent="0.25">
      <c r="A262" s="165"/>
      <c r="B262" s="165"/>
      <c r="C262" s="230"/>
      <c r="D262" s="230"/>
      <c r="E262" s="165"/>
      <c r="F262" s="165"/>
      <c r="G262" s="165"/>
    </row>
    <row r="263" spans="1:7" x14ac:dyDescent="0.25">
      <c r="A263" s="231" t="s">
        <v>1121</v>
      </c>
      <c r="B263" s="231"/>
      <c r="C263" s="231"/>
      <c r="D263" s="231"/>
      <c r="E263" s="231"/>
      <c r="F263" s="231"/>
      <c r="G263" s="231"/>
    </row>
    <row r="264" spans="1:7" ht="22.5" x14ac:dyDescent="0.25">
      <c r="A264" s="232" t="s">
        <v>225</v>
      </c>
      <c r="B264" s="232"/>
      <c r="C264" s="166" t="s">
        <v>226</v>
      </c>
      <c r="D264" s="166" t="s">
        <v>227</v>
      </c>
      <c r="E264" s="166" t="s">
        <v>228</v>
      </c>
      <c r="F264" s="166" t="s">
        <v>229</v>
      </c>
      <c r="G264" s="166" t="s">
        <v>3</v>
      </c>
    </row>
    <row r="265" spans="1:7" ht="22.5" x14ac:dyDescent="0.25">
      <c r="A265" s="167" t="s">
        <v>331</v>
      </c>
      <c r="B265" s="168" t="s">
        <v>332</v>
      </c>
      <c r="C265" s="167" t="s">
        <v>242</v>
      </c>
      <c r="D265" s="167" t="s">
        <v>127</v>
      </c>
      <c r="E265" s="169">
        <v>0.83250000000000002</v>
      </c>
      <c r="F265" s="170">
        <v>75</v>
      </c>
      <c r="G265" s="170">
        <v>62.44</v>
      </c>
    </row>
    <row r="266" spans="1:7" x14ac:dyDescent="0.25">
      <c r="A266" s="167" t="s">
        <v>329</v>
      </c>
      <c r="B266" s="168" t="s">
        <v>330</v>
      </c>
      <c r="C266" s="167" t="s">
        <v>242</v>
      </c>
      <c r="D266" s="167" t="s">
        <v>238</v>
      </c>
      <c r="E266" s="169">
        <v>213.45310000000001</v>
      </c>
      <c r="F266" s="170">
        <v>0.9</v>
      </c>
      <c r="G266" s="170">
        <v>192.11</v>
      </c>
    </row>
    <row r="267" spans="1:7" ht="22.5" x14ac:dyDescent="0.25">
      <c r="A267" s="167" t="s">
        <v>333</v>
      </c>
      <c r="B267" s="168" t="s">
        <v>334</v>
      </c>
      <c r="C267" s="167" t="s">
        <v>242</v>
      </c>
      <c r="D267" s="167" t="s">
        <v>127</v>
      </c>
      <c r="E267" s="169">
        <v>0.58209999999999995</v>
      </c>
      <c r="F267" s="170">
        <v>108.8</v>
      </c>
      <c r="G267" s="170">
        <v>63.33</v>
      </c>
    </row>
    <row r="268" spans="1:7" x14ac:dyDescent="0.25">
      <c r="A268" s="165"/>
      <c r="B268" s="165"/>
      <c r="C268" s="165"/>
      <c r="D268" s="165"/>
      <c r="E268" s="233" t="s">
        <v>230</v>
      </c>
      <c r="F268" s="233"/>
      <c r="G268" s="171">
        <v>317.88</v>
      </c>
    </row>
    <row r="269" spans="1:7" ht="22.5" x14ac:dyDescent="0.25">
      <c r="A269" s="232" t="s">
        <v>231</v>
      </c>
      <c r="B269" s="232"/>
      <c r="C269" s="166" t="s">
        <v>226</v>
      </c>
      <c r="D269" s="166" t="s">
        <v>227</v>
      </c>
      <c r="E269" s="166" t="s">
        <v>228</v>
      </c>
      <c r="F269" s="166" t="s">
        <v>229</v>
      </c>
      <c r="G269" s="166" t="s">
        <v>3</v>
      </c>
    </row>
    <row r="270" spans="1:7" ht="45" x14ac:dyDescent="0.25">
      <c r="A270" s="167" t="s">
        <v>341</v>
      </c>
      <c r="B270" s="168" t="s">
        <v>342</v>
      </c>
      <c r="C270" s="167" t="s">
        <v>242</v>
      </c>
      <c r="D270" s="167" t="s">
        <v>321</v>
      </c>
      <c r="E270" s="169">
        <v>0.6462</v>
      </c>
      <c r="F270" s="170">
        <v>1.72</v>
      </c>
      <c r="G270" s="170">
        <v>1.1100000000000001</v>
      </c>
    </row>
    <row r="271" spans="1:7" ht="45" x14ac:dyDescent="0.25">
      <c r="A271" s="167" t="s">
        <v>343</v>
      </c>
      <c r="B271" s="168" t="s">
        <v>344</v>
      </c>
      <c r="C271" s="167" t="s">
        <v>242</v>
      </c>
      <c r="D271" s="167" t="s">
        <v>311</v>
      </c>
      <c r="E271" s="169">
        <v>0.68530000000000002</v>
      </c>
      <c r="F271" s="170">
        <v>6.13</v>
      </c>
      <c r="G271" s="170">
        <v>4.2</v>
      </c>
    </row>
    <row r="272" spans="1:7" ht="33.75" x14ac:dyDescent="0.25">
      <c r="A272" s="167" t="s">
        <v>339</v>
      </c>
      <c r="B272" s="168" t="s">
        <v>340</v>
      </c>
      <c r="C272" s="167" t="s">
        <v>242</v>
      </c>
      <c r="D272" s="167" t="s">
        <v>232</v>
      </c>
      <c r="E272" s="169">
        <v>1.3314999999999999</v>
      </c>
      <c r="F272" s="170">
        <v>23.43</v>
      </c>
      <c r="G272" s="170">
        <v>31.2</v>
      </c>
    </row>
    <row r="273" spans="1:7" x14ac:dyDescent="0.25">
      <c r="A273" s="167" t="s">
        <v>328</v>
      </c>
      <c r="B273" s="168" t="s">
        <v>233</v>
      </c>
      <c r="C273" s="167" t="s">
        <v>242</v>
      </c>
      <c r="D273" s="167" t="s">
        <v>232</v>
      </c>
      <c r="E273" s="169">
        <v>2.1057999999999999</v>
      </c>
      <c r="F273" s="170">
        <v>19.5</v>
      </c>
      <c r="G273" s="170">
        <v>41.06</v>
      </c>
    </row>
    <row r="274" spans="1:7" x14ac:dyDescent="0.25">
      <c r="A274" s="165"/>
      <c r="B274" s="165"/>
      <c r="C274" s="165"/>
      <c r="D274" s="165"/>
      <c r="E274" s="233" t="s">
        <v>234</v>
      </c>
      <c r="F274" s="233"/>
      <c r="G274" s="171">
        <v>77.569999999999993</v>
      </c>
    </row>
    <row r="275" spans="1:7" x14ac:dyDescent="0.25">
      <c r="A275" s="165"/>
      <c r="B275" s="165"/>
      <c r="C275" s="165"/>
      <c r="D275" s="165"/>
      <c r="E275" s="234" t="s">
        <v>235</v>
      </c>
      <c r="F275" s="234"/>
      <c r="G275" s="172">
        <v>395.45</v>
      </c>
    </row>
    <row r="276" spans="1:7" x14ac:dyDescent="0.25">
      <c r="A276" s="165"/>
      <c r="B276" s="165"/>
      <c r="C276" s="165"/>
      <c r="D276" s="165"/>
      <c r="E276" s="234" t="s">
        <v>259</v>
      </c>
      <c r="F276" s="234"/>
      <c r="G276" s="172">
        <v>30.12</v>
      </c>
    </row>
    <row r="277" spans="1:7" x14ac:dyDescent="0.25">
      <c r="A277" s="165"/>
      <c r="B277" s="165"/>
      <c r="C277" s="165"/>
      <c r="D277" s="165"/>
      <c r="E277" s="234" t="s">
        <v>236</v>
      </c>
      <c r="F277" s="234"/>
      <c r="G277" s="172">
        <v>395.45</v>
      </c>
    </row>
    <row r="278" spans="1:7" x14ac:dyDescent="0.25">
      <c r="A278" s="165"/>
      <c r="B278" s="165"/>
      <c r="C278" s="165"/>
      <c r="D278" s="165"/>
      <c r="E278" s="234" t="s">
        <v>1016</v>
      </c>
      <c r="F278" s="234"/>
      <c r="G278" s="172">
        <v>102.86</v>
      </c>
    </row>
    <row r="279" spans="1:7" x14ac:dyDescent="0.25">
      <c r="A279" s="165"/>
      <c r="B279" s="165"/>
      <c r="C279" s="165"/>
      <c r="D279" s="165"/>
      <c r="E279" s="234" t="s">
        <v>1017</v>
      </c>
      <c r="F279" s="234"/>
      <c r="G279" s="172">
        <v>498.31</v>
      </c>
    </row>
    <row r="280" spans="1:7" x14ac:dyDescent="0.25">
      <c r="A280" s="165"/>
      <c r="B280" s="165"/>
      <c r="C280" s="230"/>
      <c r="D280" s="230"/>
      <c r="E280" s="165"/>
      <c r="F280" s="165"/>
      <c r="G280" s="165"/>
    </row>
    <row r="281" spans="1:7" x14ac:dyDescent="0.25">
      <c r="A281" s="231" t="s">
        <v>1122</v>
      </c>
      <c r="B281" s="231"/>
      <c r="C281" s="231"/>
      <c r="D281" s="231"/>
      <c r="E281" s="231"/>
      <c r="F281" s="231"/>
      <c r="G281" s="231"/>
    </row>
    <row r="282" spans="1:7" ht="22.5" x14ac:dyDescent="0.25">
      <c r="A282" s="232" t="s">
        <v>225</v>
      </c>
      <c r="B282" s="232"/>
      <c r="C282" s="166" t="s">
        <v>226</v>
      </c>
      <c r="D282" s="166" t="s">
        <v>227</v>
      </c>
      <c r="E282" s="166" t="s">
        <v>228</v>
      </c>
      <c r="F282" s="166" t="s">
        <v>229</v>
      </c>
      <c r="G282" s="166" t="s">
        <v>3</v>
      </c>
    </row>
    <row r="283" spans="1:7" ht="33.75" x14ac:dyDescent="0.25">
      <c r="A283" s="167" t="s">
        <v>1084</v>
      </c>
      <c r="B283" s="168" t="s">
        <v>1085</v>
      </c>
      <c r="C283" s="167" t="s">
        <v>242</v>
      </c>
      <c r="D283" s="167" t="s">
        <v>241</v>
      </c>
      <c r="E283" s="169">
        <v>1.7000000000000001E-2</v>
      </c>
      <c r="F283" s="170">
        <v>7.45</v>
      </c>
      <c r="G283" s="170">
        <v>0.13</v>
      </c>
    </row>
    <row r="284" spans="1:7" ht="22.5" x14ac:dyDescent="0.25">
      <c r="A284" s="167" t="s">
        <v>281</v>
      </c>
      <c r="B284" s="168" t="s">
        <v>1123</v>
      </c>
      <c r="C284" s="167" t="s">
        <v>242</v>
      </c>
      <c r="D284" s="167" t="s">
        <v>133</v>
      </c>
      <c r="E284" s="169">
        <v>0.60499999999999998</v>
      </c>
      <c r="F284" s="170">
        <v>9.02</v>
      </c>
      <c r="G284" s="170">
        <v>5.46</v>
      </c>
    </row>
    <row r="285" spans="1:7" ht="22.5" x14ac:dyDescent="0.25">
      <c r="A285" s="167" t="s">
        <v>1088</v>
      </c>
      <c r="B285" s="168" t="s">
        <v>1089</v>
      </c>
      <c r="C285" s="167" t="s">
        <v>242</v>
      </c>
      <c r="D285" s="167" t="s">
        <v>238</v>
      </c>
      <c r="E285" s="169">
        <v>2.5999999999999999E-2</v>
      </c>
      <c r="F285" s="170">
        <v>23.13</v>
      </c>
      <c r="G285" s="170">
        <v>0.6</v>
      </c>
    </row>
    <row r="286" spans="1:7" ht="22.5" x14ac:dyDescent="0.25">
      <c r="A286" s="167" t="s">
        <v>1090</v>
      </c>
      <c r="B286" s="168" t="s">
        <v>1091</v>
      </c>
      <c r="C286" s="167" t="s">
        <v>242</v>
      </c>
      <c r="D286" s="167" t="s">
        <v>238</v>
      </c>
      <c r="E286" s="169">
        <v>3.4000000000000002E-2</v>
      </c>
      <c r="F286" s="170">
        <v>28.02</v>
      </c>
      <c r="G286" s="170">
        <v>0.95</v>
      </c>
    </row>
    <row r="287" spans="1:7" ht="22.5" x14ac:dyDescent="0.25">
      <c r="A287" s="167" t="s">
        <v>1092</v>
      </c>
      <c r="B287" s="168" t="s">
        <v>1093</v>
      </c>
      <c r="C287" s="167" t="s">
        <v>242</v>
      </c>
      <c r="D287" s="167" t="s">
        <v>133</v>
      </c>
      <c r="E287" s="169">
        <v>0.56699999999999995</v>
      </c>
      <c r="F287" s="170">
        <v>3.15</v>
      </c>
      <c r="G287" s="170">
        <v>1.79</v>
      </c>
    </row>
    <row r="288" spans="1:7" ht="33.75" x14ac:dyDescent="0.25">
      <c r="A288" s="167" t="s">
        <v>1094</v>
      </c>
      <c r="B288" s="168" t="s">
        <v>1095</v>
      </c>
      <c r="C288" s="167" t="s">
        <v>242</v>
      </c>
      <c r="D288" s="167" t="s">
        <v>133</v>
      </c>
      <c r="E288" s="169">
        <v>1.008</v>
      </c>
      <c r="F288" s="170">
        <v>20.99</v>
      </c>
      <c r="G288" s="170">
        <v>21.16</v>
      </c>
    </row>
    <row r="289" spans="1:7" x14ac:dyDescent="0.25">
      <c r="A289" s="165"/>
      <c r="B289" s="165"/>
      <c r="C289" s="165"/>
      <c r="D289" s="165"/>
      <c r="E289" s="233" t="s">
        <v>230</v>
      </c>
      <c r="F289" s="233"/>
      <c r="G289" s="171">
        <v>30.09</v>
      </c>
    </row>
    <row r="290" spans="1:7" ht="22.5" x14ac:dyDescent="0.25">
      <c r="A290" s="232" t="s">
        <v>231</v>
      </c>
      <c r="B290" s="232"/>
      <c r="C290" s="166" t="s">
        <v>226</v>
      </c>
      <c r="D290" s="166" t="s">
        <v>227</v>
      </c>
      <c r="E290" s="166" t="s">
        <v>228</v>
      </c>
      <c r="F290" s="166" t="s">
        <v>229</v>
      </c>
      <c r="G290" s="166" t="s">
        <v>3</v>
      </c>
    </row>
    <row r="291" spans="1:7" ht="22.5" x14ac:dyDescent="0.25">
      <c r="A291" s="167" t="s">
        <v>316</v>
      </c>
      <c r="B291" s="168" t="s">
        <v>240</v>
      </c>
      <c r="C291" s="167" t="s">
        <v>242</v>
      </c>
      <c r="D291" s="167" t="s">
        <v>232</v>
      </c>
      <c r="E291" s="169">
        <v>0.46</v>
      </c>
      <c r="F291" s="170">
        <v>19.920000000000002</v>
      </c>
      <c r="G291" s="170">
        <v>9.16</v>
      </c>
    </row>
    <row r="292" spans="1:7" ht="22.5" x14ac:dyDescent="0.25">
      <c r="A292" s="167" t="s">
        <v>317</v>
      </c>
      <c r="B292" s="168" t="s">
        <v>318</v>
      </c>
      <c r="C292" s="167" t="s">
        <v>242</v>
      </c>
      <c r="D292" s="167" t="s">
        <v>232</v>
      </c>
      <c r="E292" s="169">
        <v>1</v>
      </c>
      <c r="F292" s="170">
        <v>24.42</v>
      </c>
      <c r="G292" s="170">
        <v>24.42</v>
      </c>
    </row>
    <row r="293" spans="1:7" ht="33.75" x14ac:dyDescent="0.25">
      <c r="A293" s="167" t="s">
        <v>319</v>
      </c>
      <c r="B293" s="168" t="s">
        <v>320</v>
      </c>
      <c r="C293" s="167" t="s">
        <v>242</v>
      </c>
      <c r="D293" s="167" t="s">
        <v>321</v>
      </c>
      <c r="E293" s="169">
        <v>1.4E-2</v>
      </c>
      <c r="F293" s="170">
        <v>25.53</v>
      </c>
      <c r="G293" s="170">
        <v>0.36</v>
      </c>
    </row>
    <row r="294" spans="1:7" ht="33.75" x14ac:dyDescent="0.25">
      <c r="A294" s="167" t="s">
        <v>322</v>
      </c>
      <c r="B294" s="168" t="s">
        <v>323</v>
      </c>
      <c r="C294" s="167" t="s">
        <v>242</v>
      </c>
      <c r="D294" s="167" t="s">
        <v>311</v>
      </c>
      <c r="E294" s="169">
        <v>1.7000000000000001E-2</v>
      </c>
      <c r="F294" s="170">
        <v>27.07</v>
      </c>
      <c r="G294" s="170">
        <v>0.46</v>
      </c>
    </row>
    <row r="295" spans="1:7" x14ac:dyDescent="0.25">
      <c r="A295" s="165"/>
      <c r="B295" s="165"/>
      <c r="C295" s="165"/>
      <c r="D295" s="165"/>
      <c r="E295" s="233" t="s">
        <v>234</v>
      </c>
      <c r="F295" s="233"/>
      <c r="G295" s="171">
        <v>34.4</v>
      </c>
    </row>
    <row r="296" spans="1:7" x14ac:dyDescent="0.25">
      <c r="A296" s="165"/>
      <c r="B296" s="165"/>
      <c r="C296" s="165"/>
      <c r="D296" s="165"/>
      <c r="E296" s="234" t="s">
        <v>235</v>
      </c>
      <c r="F296" s="234"/>
      <c r="G296" s="172">
        <v>64.47</v>
      </c>
    </row>
    <row r="297" spans="1:7" x14ac:dyDescent="0.25">
      <c r="A297" s="165"/>
      <c r="B297" s="165"/>
      <c r="C297" s="165"/>
      <c r="D297" s="165"/>
      <c r="E297" s="234" t="s">
        <v>259</v>
      </c>
      <c r="F297" s="234"/>
      <c r="G297" s="172">
        <v>14.51</v>
      </c>
    </row>
    <row r="298" spans="1:7" x14ac:dyDescent="0.25">
      <c r="A298" s="165"/>
      <c r="B298" s="165"/>
      <c r="C298" s="165"/>
      <c r="D298" s="165"/>
      <c r="E298" s="234" t="s">
        <v>236</v>
      </c>
      <c r="F298" s="234"/>
      <c r="G298" s="172">
        <v>64.47</v>
      </c>
    </row>
    <row r="299" spans="1:7" x14ac:dyDescent="0.25">
      <c r="A299" s="165"/>
      <c r="B299" s="165"/>
      <c r="C299" s="165"/>
      <c r="D299" s="165"/>
      <c r="E299" s="234" t="s">
        <v>1016</v>
      </c>
      <c r="F299" s="234"/>
      <c r="G299" s="172">
        <v>16.77</v>
      </c>
    </row>
    <row r="300" spans="1:7" x14ac:dyDescent="0.25">
      <c r="A300" s="165"/>
      <c r="B300" s="165"/>
      <c r="C300" s="165"/>
      <c r="D300" s="165"/>
      <c r="E300" s="234" t="s">
        <v>1017</v>
      </c>
      <c r="F300" s="234"/>
      <c r="G300" s="172">
        <v>81.239999999999995</v>
      </c>
    </row>
    <row r="301" spans="1:7" x14ac:dyDescent="0.25">
      <c r="A301" s="165"/>
      <c r="B301" s="165"/>
      <c r="C301" s="230"/>
      <c r="D301" s="230"/>
      <c r="E301" s="165"/>
      <c r="F301" s="165"/>
      <c r="G301" s="165"/>
    </row>
    <row r="302" spans="1:7" x14ac:dyDescent="0.25">
      <c r="A302" s="231" t="s">
        <v>1124</v>
      </c>
      <c r="B302" s="231"/>
      <c r="C302" s="231"/>
      <c r="D302" s="231"/>
      <c r="E302" s="231"/>
      <c r="F302" s="231"/>
      <c r="G302" s="231"/>
    </row>
    <row r="303" spans="1:7" ht="22.5" x14ac:dyDescent="0.25">
      <c r="A303" s="232" t="s">
        <v>225</v>
      </c>
      <c r="B303" s="232"/>
      <c r="C303" s="166" t="s">
        <v>226</v>
      </c>
      <c r="D303" s="166" t="s">
        <v>227</v>
      </c>
      <c r="E303" s="166" t="s">
        <v>228</v>
      </c>
      <c r="F303" s="166" t="s">
        <v>229</v>
      </c>
      <c r="G303" s="166" t="s">
        <v>3</v>
      </c>
    </row>
    <row r="304" spans="1:7" ht="22.5" x14ac:dyDescent="0.25">
      <c r="A304" s="167" t="s">
        <v>1097</v>
      </c>
      <c r="B304" s="168" t="s">
        <v>1098</v>
      </c>
      <c r="C304" s="167" t="s">
        <v>242</v>
      </c>
      <c r="D304" s="167" t="s">
        <v>238</v>
      </c>
      <c r="E304" s="169">
        <v>2.5000000000000001E-2</v>
      </c>
      <c r="F304" s="170">
        <v>22.33</v>
      </c>
      <c r="G304" s="170">
        <v>0.56000000000000005</v>
      </c>
    </row>
    <row r="305" spans="1:7" ht="33.75" x14ac:dyDescent="0.25">
      <c r="A305" s="167" t="s">
        <v>1099</v>
      </c>
      <c r="B305" s="168" t="s">
        <v>1100</v>
      </c>
      <c r="C305" s="167" t="s">
        <v>242</v>
      </c>
      <c r="D305" s="167" t="s">
        <v>128</v>
      </c>
      <c r="E305" s="169">
        <v>0.74299999999999999</v>
      </c>
      <c r="F305" s="170">
        <v>0.21</v>
      </c>
      <c r="G305" s="170">
        <v>0.16</v>
      </c>
    </row>
    <row r="306" spans="1:7" x14ac:dyDescent="0.25">
      <c r="A306" s="165"/>
      <c r="B306" s="165"/>
      <c r="C306" s="165"/>
      <c r="D306" s="165"/>
      <c r="E306" s="233" t="s">
        <v>230</v>
      </c>
      <c r="F306" s="233"/>
      <c r="G306" s="171">
        <v>0.72</v>
      </c>
    </row>
    <row r="307" spans="1:7" ht="22.5" x14ac:dyDescent="0.25">
      <c r="A307" s="232" t="s">
        <v>231</v>
      </c>
      <c r="B307" s="232"/>
      <c r="C307" s="166" t="s">
        <v>226</v>
      </c>
      <c r="D307" s="166" t="s">
        <v>227</v>
      </c>
      <c r="E307" s="166" t="s">
        <v>228</v>
      </c>
      <c r="F307" s="166" t="s">
        <v>229</v>
      </c>
      <c r="G307" s="166" t="s">
        <v>3</v>
      </c>
    </row>
    <row r="308" spans="1:7" ht="22.5" x14ac:dyDescent="0.25">
      <c r="A308" s="167" t="s">
        <v>1101</v>
      </c>
      <c r="B308" s="168" t="s">
        <v>1102</v>
      </c>
      <c r="C308" s="167" t="s">
        <v>242</v>
      </c>
      <c r="D308" s="167" t="s">
        <v>232</v>
      </c>
      <c r="E308" s="169">
        <v>1.6199999999999999E-2</v>
      </c>
      <c r="F308" s="170">
        <v>20.010000000000002</v>
      </c>
      <c r="G308" s="170">
        <v>0.32</v>
      </c>
    </row>
    <row r="309" spans="1:7" x14ac:dyDescent="0.25">
      <c r="A309" s="167" t="s">
        <v>1103</v>
      </c>
      <c r="B309" s="168" t="s">
        <v>1104</v>
      </c>
      <c r="C309" s="167" t="s">
        <v>242</v>
      </c>
      <c r="D309" s="167" t="s">
        <v>232</v>
      </c>
      <c r="E309" s="169">
        <v>9.9299999999999999E-2</v>
      </c>
      <c r="F309" s="170">
        <v>24.54</v>
      </c>
      <c r="G309" s="170">
        <v>2.44</v>
      </c>
    </row>
    <row r="310" spans="1:7" ht="33.75" x14ac:dyDescent="0.25">
      <c r="A310" s="167" t="s">
        <v>1125</v>
      </c>
      <c r="B310" s="168" t="s">
        <v>1126</v>
      </c>
      <c r="C310" s="167" t="s">
        <v>242</v>
      </c>
      <c r="D310" s="167" t="s">
        <v>238</v>
      </c>
      <c r="E310" s="169">
        <v>1</v>
      </c>
      <c r="F310" s="170">
        <v>12.06</v>
      </c>
      <c r="G310" s="170">
        <v>12.06</v>
      </c>
    </row>
    <row r="311" spans="1:7" x14ac:dyDescent="0.25">
      <c r="A311" s="165"/>
      <c r="B311" s="165"/>
      <c r="C311" s="165"/>
      <c r="D311" s="165"/>
      <c r="E311" s="233" t="s">
        <v>234</v>
      </c>
      <c r="F311" s="233"/>
      <c r="G311" s="171">
        <v>14.82</v>
      </c>
    </row>
    <row r="312" spans="1:7" x14ac:dyDescent="0.25">
      <c r="A312" s="165"/>
      <c r="B312" s="165"/>
      <c r="C312" s="165"/>
      <c r="D312" s="165"/>
      <c r="E312" s="234" t="s">
        <v>235</v>
      </c>
      <c r="F312" s="234"/>
      <c r="G312" s="172">
        <v>15.54</v>
      </c>
    </row>
    <row r="313" spans="1:7" x14ac:dyDescent="0.25">
      <c r="A313" s="165"/>
      <c r="B313" s="165"/>
      <c r="C313" s="165"/>
      <c r="D313" s="165"/>
      <c r="E313" s="234" t="s">
        <v>259</v>
      </c>
      <c r="F313" s="234"/>
      <c r="G313" s="172">
        <v>1.32</v>
      </c>
    </row>
    <row r="314" spans="1:7" x14ac:dyDescent="0.25">
      <c r="A314" s="165"/>
      <c r="B314" s="165"/>
      <c r="C314" s="165"/>
      <c r="D314" s="165"/>
      <c r="E314" s="234" t="s">
        <v>236</v>
      </c>
      <c r="F314" s="234"/>
      <c r="G314" s="172">
        <v>15.54</v>
      </c>
    </row>
    <row r="315" spans="1:7" x14ac:dyDescent="0.25">
      <c r="A315" s="165"/>
      <c r="B315" s="165"/>
      <c r="C315" s="165"/>
      <c r="D315" s="165"/>
      <c r="E315" s="234" t="s">
        <v>1016</v>
      </c>
      <c r="F315" s="234"/>
      <c r="G315" s="172">
        <v>4.04</v>
      </c>
    </row>
    <row r="316" spans="1:7" x14ac:dyDescent="0.25">
      <c r="A316" s="165"/>
      <c r="B316" s="165"/>
      <c r="C316" s="165"/>
      <c r="D316" s="165"/>
      <c r="E316" s="234" t="s">
        <v>1017</v>
      </c>
      <c r="F316" s="234"/>
      <c r="G316" s="172">
        <v>19.579999999999998</v>
      </c>
    </row>
    <row r="317" spans="1:7" x14ac:dyDescent="0.25">
      <c r="A317" s="165"/>
      <c r="B317" s="165"/>
      <c r="C317" s="230"/>
      <c r="D317" s="230"/>
      <c r="E317" s="165"/>
      <c r="F317" s="165"/>
      <c r="G317" s="165"/>
    </row>
    <row r="318" spans="1:7" x14ac:dyDescent="0.25">
      <c r="A318" s="231" t="s">
        <v>1127</v>
      </c>
      <c r="B318" s="231"/>
      <c r="C318" s="231"/>
      <c r="D318" s="231"/>
      <c r="E318" s="231"/>
      <c r="F318" s="231"/>
      <c r="G318" s="231"/>
    </row>
    <row r="319" spans="1:7" ht="22.5" x14ac:dyDescent="0.25">
      <c r="A319" s="232" t="s">
        <v>225</v>
      </c>
      <c r="B319" s="232"/>
      <c r="C319" s="166" t="s">
        <v>226</v>
      </c>
      <c r="D319" s="166" t="s">
        <v>227</v>
      </c>
      <c r="E319" s="166" t="s">
        <v>228</v>
      </c>
      <c r="F319" s="166" t="s">
        <v>229</v>
      </c>
      <c r="G319" s="166" t="s">
        <v>3</v>
      </c>
    </row>
    <row r="320" spans="1:7" ht="22.5" x14ac:dyDescent="0.25">
      <c r="A320" s="167" t="s">
        <v>1097</v>
      </c>
      <c r="B320" s="168" t="s">
        <v>1098</v>
      </c>
      <c r="C320" s="167" t="s">
        <v>242</v>
      </c>
      <c r="D320" s="167" t="s">
        <v>238</v>
      </c>
      <c r="E320" s="169">
        <v>2.5000000000000001E-2</v>
      </c>
      <c r="F320" s="170">
        <v>22.33</v>
      </c>
      <c r="G320" s="170">
        <v>0.56000000000000005</v>
      </c>
    </row>
    <row r="321" spans="1:7" ht="33.75" x14ac:dyDescent="0.25">
      <c r="A321" s="167" t="s">
        <v>1099</v>
      </c>
      <c r="B321" s="168" t="s">
        <v>1100</v>
      </c>
      <c r="C321" s="167" t="s">
        <v>242</v>
      </c>
      <c r="D321" s="167" t="s">
        <v>128</v>
      </c>
      <c r="E321" s="169">
        <v>1.19</v>
      </c>
      <c r="F321" s="170">
        <v>0.21</v>
      </c>
      <c r="G321" s="170">
        <v>0.25</v>
      </c>
    </row>
    <row r="322" spans="1:7" x14ac:dyDescent="0.25">
      <c r="A322" s="165"/>
      <c r="B322" s="165"/>
      <c r="C322" s="165"/>
      <c r="D322" s="165"/>
      <c r="E322" s="233" t="s">
        <v>230</v>
      </c>
      <c r="F322" s="233"/>
      <c r="G322" s="171">
        <v>0.81</v>
      </c>
    </row>
    <row r="323" spans="1:7" ht="22.5" x14ac:dyDescent="0.25">
      <c r="A323" s="232" t="s">
        <v>231</v>
      </c>
      <c r="B323" s="232"/>
      <c r="C323" s="166" t="s">
        <v>226</v>
      </c>
      <c r="D323" s="166" t="s">
        <v>227</v>
      </c>
      <c r="E323" s="166" t="s">
        <v>228</v>
      </c>
      <c r="F323" s="166" t="s">
        <v>229</v>
      </c>
      <c r="G323" s="166" t="s">
        <v>3</v>
      </c>
    </row>
    <row r="324" spans="1:7" ht="22.5" x14ac:dyDescent="0.25">
      <c r="A324" s="167" t="s">
        <v>1101</v>
      </c>
      <c r="B324" s="168" t="s">
        <v>1102</v>
      </c>
      <c r="C324" s="167" t="s">
        <v>242</v>
      </c>
      <c r="D324" s="167" t="s">
        <v>232</v>
      </c>
      <c r="E324" s="169">
        <v>2.8500000000000001E-2</v>
      </c>
      <c r="F324" s="170">
        <v>20.010000000000002</v>
      </c>
      <c r="G324" s="170">
        <v>0.56999999999999995</v>
      </c>
    </row>
    <row r="325" spans="1:7" x14ac:dyDescent="0.25">
      <c r="A325" s="167" t="s">
        <v>1103</v>
      </c>
      <c r="B325" s="168" t="s">
        <v>1104</v>
      </c>
      <c r="C325" s="167" t="s">
        <v>242</v>
      </c>
      <c r="D325" s="167" t="s">
        <v>232</v>
      </c>
      <c r="E325" s="169">
        <v>0.15</v>
      </c>
      <c r="F325" s="170">
        <v>24.54</v>
      </c>
      <c r="G325" s="170">
        <v>3.68</v>
      </c>
    </row>
    <row r="326" spans="1:7" ht="33.75" x14ac:dyDescent="0.25">
      <c r="A326" s="167" t="s">
        <v>1111</v>
      </c>
      <c r="B326" s="168" t="s">
        <v>1112</v>
      </c>
      <c r="C326" s="167" t="s">
        <v>242</v>
      </c>
      <c r="D326" s="167" t="s">
        <v>238</v>
      </c>
      <c r="E326" s="169">
        <v>1</v>
      </c>
      <c r="F326" s="170">
        <v>11.96</v>
      </c>
      <c r="G326" s="170">
        <v>11.96</v>
      </c>
    </row>
    <row r="327" spans="1:7" x14ac:dyDescent="0.25">
      <c r="A327" s="165"/>
      <c r="B327" s="165"/>
      <c r="C327" s="165"/>
      <c r="D327" s="165"/>
      <c r="E327" s="233" t="s">
        <v>234</v>
      </c>
      <c r="F327" s="233"/>
      <c r="G327" s="171">
        <v>16.21</v>
      </c>
    </row>
    <row r="328" spans="1:7" x14ac:dyDescent="0.25">
      <c r="A328" s="165"/>
      <c r="B328" s="165"/>
      <c r="C328" s="165"/>
      <c r="D328" s="165"/>
      <c r="E328" s="234" t="s">
        <v>235</v>
      </c>
      <c r="F328" s="234"/>
      <c r="G328" s="172">
        <v>17.02</v>
      </c>
    </row>
    <row r="329" spans="1:7" x14ac:dyDescent="0.25">
      <c r="A329" s="165"/>
      <c r="B329" s="165"/>
      <c r="C329" s="165"/>
      <c r="D329" s="165"/>
      <c r="E329" s="234" t="s">
        <v>259</v>
      </c>
      <c r="F329" s="234"/>
      <c r="G329" s="172">
        <v>2.95</v>
      </c>
    </row>
    <row r="330" spans="1:7" x14ac:dyDescent="0.25">
      <c r="A330" s="165"/>
      <c r="B330" s="165"/>
      <c r="C330" s="165"/>
      <c r="D330" s="165"/>
      <c r="E330" s="234" t="s">
        <v>236</v>
      </c>
      <c r="F330" s="234"/>
      <c r="G330" s="172">
        <v>17.02</v>
      </c>
    </row>
    <row r="331" spans="1:7" x14ac:dyDescent="0.25">
      <c r="A331" s="165"/>
      <c r="B331" s="165"/>
      <c r="C331" s="165"/>
      <c r="D331" s="165"/>
      <c r="E331" s="234" t="s">
        <v>1016</v>
      </c>
      <c r="F331" s="234"/>
      <c r="G331" s="172">
        <v>4.43</v>
      </c>
    </row>
    <row r="332" spans="1:7" x14ac:dyDescent="0.25">
      <c r="A332" s="165"/>
      <c r="B332" s="165"/>
      <c r="C332" s="165"/>
      <c r="D332" s="165"/>
      <c r="E332" s="234" t="s">
        <v>1017</v>
      </c>
      <c r="F332" s="234"/>
      <c r="G332" s="172">
        <v>21.45</v>
      </c>
    </row>
    <row r="333" spans="1:7" x14ac:dyDescent="0.25">
      <c r="A333" s="165"/>
      <c r="B333" s="165"/>
      <c r="C333" s="230"/>
      <c r="D333" s="230"/>
      <c r="E333" s="165"/>
      <c r="F333" s="165"/>
      <c r="G333" s="165"/>
    </row>
    <row r="334" spans="1:7" x14ac:dyDescent="0.25">
      <c r="A334" s="231" t="s">
        <v>1128</v>
      </c>
      <c r="B334" s="231"/>
      <c r="C334" s="231"/>
      <c r="D334" s="231"/>
      <c r="E334" s="231"/>
      <c r="F334" s="231"/>
      <c r="G334" s="231"/>
    </row>
    <row r="335" spans="1:7" ht="22.5" x14ac:dyDescent="0.25">
      <c r="A335" s="232" t="s">
        <v>225</v>
      </c>
      <c r="B335" s="232"/>
      <c r="C335" s="166" t="s">
        <v>226</v>
      </c>
      <c r="D335" s="166" t="s">
        <v>227</v>
      </c>
      <c r="E335" s="166" t="s">
        <v>228</v>
      </c>
      <c r="F335" s="166" t="s">
        <v>229</v>
      </c>
      <c r="G335" s="166" t="s">
        <v>3</v>
      </c>
    </row>
    <row r="336" spans="1:7" ht="45" x14ac:dyDescent="0.25">
      <c r="A336" s="167" t="s">
        <v>1114</v>
      </c>
      <c r="B336" s="168" t="s">
        <v>1115</v>
      </c>
      <c r="C336" s="167" t="s">
        <v>242</v>
      </c>
      <c r="D336" s="167" t="s">
        <v>127</v>
      </c>
      <c r="E336" s="169">
        <v>1.1499999999999999</v>
      </c>
      <c r="F336" s="170">
        <v>651.42999999999995</v>
      </c>
      <c r="G336" s="170">
        <v>749.14</v>
      </c>
    </row>
    <row r="337" spans="1:7" x14ac:dyDescent="0.25">
      <c r="A337" s="165"/>
      <c r="B337" s="165"/>
      <c r="C337" s="165"/>
      <c r="D337" s="165"/>
      <c r="E337" s="233" t="s">
        <v>230</v>
      </c>
      <c r="F337" s="233"/>
      <c r="G337" s="171">
        <v>749.14</v>
      </c>
    </row>
    <row r="338" spans="1:7" ht="22.5" x14ac:dyDescent="0.25">
      <c r="A338" s="232" t="s">
        <v>231</v>
      </c>
      <c r="B338" s="232"/>
      <c r="C338" s="166" t="s">
        <v>226</v>
      </c>
      <c r="D338" s="166" t="s">
        <v>227</v>
      </c>
      <c r="E338" s="166" t="s">
        <v>228</v>
      </c>
      <c r="F338" s="166" t="s">
        <v>229</v>
      </c>
      <c r="G338" s="166" t="s">
        <v>3</v>
      </c>
    </row>
    <row r="339" spans="1:7" x14ac:dyDescent="0.25">
      <c r="A339" s="167" t="s">
        <v>327</v>
      </c>
      <c r="B339" s="168" t="s">
        <v>239</v>
      </c>
      <c r="C339" s="167" t="s">
        <v>242</v>
      </c>
      <c r="D339" s="167" t="s">
        <v>232</v>
      </c>
      <c r="E339" s="169">
        <v>0.36299999999999999</v>
      </c>
      <c r="F339" s="170">
        <v>24.68</v>
      </c>
      <c r="G339" s="170">
        <v>8.9600000000000009</v>
      </c>
    </row>
    <row r="340" spans="1:7" x14ac:dyDescent="0.25">
      <c r="A340" s="167" t="s">
        <v>328</v>
      </c>
      <c r="B340" s="168" t="s">
        <v>233</v>
      </c>
      <c r="C340" s="167" t="s">
        <v>242</v>
      </c>
      <c r="D340" s="167" t="s">
        <v>232</v>
      </c>
      <c r="E340" s="169">
        <v>0.54400000000000004</v>
      </c>
      <c r="F340" s="170">
        <v>19.5</v>
      </c>
      <c r="G340" s="170">
        <v>10.61</v>
      </c>
    </row>
    <row r="341" spans="1:7" ht="33.75" x14ac:dyDescent="0.25">
      <c r="A341" s="167" t="s">
        <v>1116</v>
      </c>
      <c r="B341" s="168" t="s">
        <v>1117</v>
      </c>
      <c r="C341" s="167" t="s">
        <v>242</v>
      </c>
      <c r="D341" s="167" t="s">
        <v>321</v>
      </c>
      <c r="E341" s="169">
        <v>9.2999999999999999E-2</v>
      </c>
      <c r="F341" s="170">
        <v>0.56000000000000005</v>
      </c>
      <c r="G341" s="170">
        <v>0.05</v>
      </c>
    </row>
    <row r="342" spans="1:7" ht="33.75" x14ac:dyDescent="0.25">
      <c r="A342" s="167" t="s">
        <v>1118</v>
      </c>
      <c r="B342" s="168" t="s">
        <v>1119</v>
      </c>
      <c r="C342" s="167" t="s">
        <v>242</v>
      </c>
      <c r="D342" s="167" t="s">
        <v>311</v>
      </c>
      <c r="E342" s="169">
        <v>8.7999999999999995E-2</v>
      </c>
      <c r="F342" s="170">
        <v>1.51</v>
      </c>
      <c r="G342" s="170">
        <v>0.13</v>
      </c>
    </row>
    <row r="343" spans="1:7" x14ac:dyDescent="0.25">
      <c r="A343" s="165"/>
      <c r="B343" s="165"/>
      <c r="C343" s="165"/>
      <c r="D343" s="165"/>
      <c r="E343" s="233" t="s">
        <v>234</v>
      </c>
      <c r="F343" s="233"/>
      <c r="G343" s="171">
        <v>19.75</v>
      </c>
    </row>
    <row r="344" spans="1:7" x14ac:dyDescent="0.25">
      <c r="A344" s="165"/>
      <c r="B344" s="165"/>
      <c r="C344" s="165"/>
      <c r="D344" s="165"/>
      <c r="E344" s="234" t="s">
        <v>235</v>
      </c>
      <c r="F344" s="234"/>
      <c r="G344" s="172">
        <v>768.89</v>
      </c>
    </row>
    <row r="345" spans="1:7" x14ac:dyDescent="0.25">
      <c r="A345" s="165"/>
      <c r="B345" s="165"/>
      <c r="C345" s="165"/>
      <c r="D345" s="165"/>
      <c r="E345" s="234" t="s">
        <v>259</v>
      </c>
      <c r="F345" s="234"/>
      <c r="G345" s="172">
        <v>7.18</v>
      </c>
    </row>
    <row r="346" spans="1:7" x14ac:dyDescent="0.25">
      <c r="A346" s="165"/>
      <c r="B346" s="165"/>
      <c r="C346" s="165"/>
      <c r="D346" s="165"/>
      <c r="E346" s="234" t="s">
        <v>236</v>
      </c>
      <c r="F346" s="234"/>
      <c r="G346" s="172">
        <v>768.89</v>
      </c>
    </row>
    <row r="347" spans="1:7" x14ac:dyDescent="0.25">
      <c r="A347" s="165"/>
      <c r="B347" s="165"/>
      <c r="C347" s="165"/>
      <c r="D347" s="165"/>
      <c r="E347" s="234" t="s">
        <v>1016</v>
      </c>
      <c r="F347" s="234"/>
      <c r="G347" s="172">
        <v>199.99</v>
      </c>
    </row>
    <row r="348" spans="1:7" x14ac:dyDescent="0.25">
      <c r="A348" s="165"/>
      <c r="B348" s="165"/>
      <c r="C348" s="165"/>
      <c r="D348" s="165"/>
      <c r="E348" s="234" t="s">
        <v>1017</v>
      </c>
      <c r="F348" s="234"/>
      <c r="G348" s="172">
        <v>968.88</v>
      </c>
    </row>
    <row r="349" spans="1:7" x14ac:dyDescent="0.25">
      <c r="A349" s="165"/>
      <c r="B349" s="165"/>
      <c r="C349" s="230"/>
      <c r="D349" s="230"/>
      <c r="E349" s="165"/>
      <c r="F349" s="165"/>
      <c r="G349" s="165"/>
    </row>
    <row r="350" spans="1:7" x14ac:dyDescent="0.25">
      <c r="A350" s="231" t="s">
        <v>1129</v>
      </c>
      <c r="B350" s="231"/>
      <c r="C350" s="231"/>
      <c r="D350" s="231"/>
      <c r="E350" s="231"/>
      <c r="F350" s="231"/>
      <c r="G350" s="231"/>
    </row>
    <row r="351" spans="1:7" ht="22.5" x14ac:dyDescent="0.25">
      <c r="A351" s="232" t="s">
        <v>1130</v>
      </c>
      <c r="B351" s="232"/>
      <c r="C351" s="166" t="s">
        <v>226</v>
      </c>
      <c r="D351" s="166" t="s">
        <v>227</v>
      </c>
      <c r="E351" s="166" t="s">
        <v>228</v>
      </c>
      <c r="F351" s="166" t="s">
        <v>229</v>
      </c>
      <c r="G351" s="166" t="s">
        <v>3</v>
      </c>
    </row>
    <row r="352" spans="1:7" ht="33.75" x14ac:dyDescent="0.25">
      <c r="A352" s="167" t="s">
        <v>1131</v>
      </c>
      <c r="B352" s="168" t="s">
        <v>1132</v>
      </c>
      <c r="C352" s="167" t="s">
        <v>242</v>
      </c>
      <c r="D352" s="167" t="s">
        <v>1133</v>
      </c>
      <c r="E352" s="169">
        <v>0.19600000000000001</v>
      </c>
      <c r="F352" s="170">
        <v>10.4</v>
      </c>
      <c r="G352" s="170">
        <v>2.04</v>
      </c>
    </row>
    <row r="353" spans="1:7" ht="33.75" x14ac:dyDescent="0.25">
      <c r="A353" s="167" t="s">
        <v>1134</v>
      </c>
      <c r="B353" s="168" t="s">
        <v>1135</v>
      </c>
      <c r="C353" s="167" t="s">
        <v>242</v>
      </c>
      <c r="D353" s="167" t="s">
        <v>1133</v>
      </c>
      <c r="E353" s="169">
        <v>0.78500000000000003</v>
      </c>
      <c r="F353" s="170">
        <v>4</v>
      </c>
      <c r="G353" s="170">
        <v>3.14</v>
      </c>
    </row>
    <row r="354" spans="1:7" ht="45" x14ac:dyDescent="0.25">
      <c r="A354" s="167" t="s">
        <v>1136</v>
      </c>
      <c r="B354" s="168" t="s">
        <v>1137</v>
      </c>
      <c r="C354" s="167" t="s">
        <v>242</v>
      </c>
      <c r="D354" s="167" t="s">
        <v>1133</v>
      </c>
      <c r="E354" s="169">
        <v>0.39300000000000002</v>
      </c>
      <c r="F354" s="170">
        <v>16</v>
      </c>
      <c r="G354" s="170">
        <v>6.29</v>
      </c>
    </row>
    <row r="355" spans="1:7" x14ac:dyDescent="0.25">
      <c r="A355" s="165"/>
      <c r="B355" s="165"/>
      <c r="C355" s="165"/>
      <c r="D355" s="165"/>
      <c r="E355" s="233" t="s">
        <v>1138</v>
      </c>
      <c r="F355" s="233"/>
      <c r="G355" s="171">
        <v>11.47</v>
      </c>
    </row>
    <row r="356" spans="1:7" ht="22.5" x14ac:dyDescent="0.25">
      <c r="A356" s="232" t="s">
        <v>225</v>
      </c>
      <c r="B356" s="232"/>
      <c r="C356" s="166" t="s">
        <v>226</v>
      </c>
      <c r="D356" s="166" t="s">
        <v>227</v>
      </c>
      <c r="E356" s="166" t="s">
        <v>228</v>
      </c>
      <c r="F356" s="166" t="s">
        <v>229</v>
      </c>
      <c r="G356" s="166" t="s">
        <v>3</v>
      </c>
    </row>
    <row r="357" spans="1:7" ht="33.75" x14ac:dyDescent="0.25">
      <c r="A357" s="167" t="s">
        <v>1084</v>
      </c>
      <c r="B357" s="168" t="s">
        <v>1085</v>
      </c>
      <c r="C357" s="167" t="s">
        <v>242</v>
      </c>
      <c r="D357" s="167" t="s">
        <v>241</v>
      </c>
      <c r="E357" s="169">
        <v>4.0000000000000001E-3</v>
      </c>
      <c r="F357" s="170">
        <v>7.45</v>
      </c>
      <c r="G357" s="170">
        <v>0.03</v>
      </c>
    </row>
    <row r="358" spans="1:7" ht="22.5" x14ac:dyDescent="0.25">
      <c r="A358" s="167" t="s">
        <v>1090</v>
      </c>
      <c r="B358" s="168" t="s">
        <v>1091</v>
      </c>
      <c r="C358" s="167" t="s">
        <v>242</v>
      </c>
      <c r="D358" s="167" t="s">
        <v>238</v>
      </c>
      <c r="E358" s="169">
        <v>1.9E-2</v>
      </c>
      <c r="F358" s="170">
        <v>28.02</v>
      </c>
      <c r="G358" s="170">
        <v>0.53</v>
      </c>
    </row>
    <row r="359" spans="1:7" x14ac:dyDescent="0.25">
      <c r="A359" s="165"/>
      <c r="B359" s="165"/>
      <c r="C359" s="165"/>
      <c r="D359" s="165"/>
      <c r="E359" s="233" t="s">
        <v>230</v>
      </c>
      <c r="F359" s="233"/>
      <c r="G359" s="171">
        <v>0.56000000000000005</v>
      </c>
    </row>
    <row r="360" spans="1:7" ht="22.5" x14ac:dyDescent="0.25">
      <c r="A360" s="232" t="s">
        <v>231</v>
      </c>
      <c r="B360" s="232"/>
      <c r="C360" s="166" t="s">
        <v>226</v>
      </c>
      <c r="D360" s="166" t="s">
        <v>227</v>
      </c>
      <c r="E360" s="166" t="s">
        <v>228</v>
      </c>
      <c r="F360" s="166" t="s">
        <v>229</v>
      </c>
      <c r="G360" s="166" t="s">
        <v>3</v>
      </c>
    </row>
    <row r="361" spans="1:7" ht="22.5" x14ac:dyDescent="0.25">
      <c r="A361" s="167" t="s">
        <v>316</v>
      </c>
      <c r="B361" s="168" t="s">
        <v>240</v>
      </c>
      <c r="C361" s="167" t="s">
        <v>242</v>
      </c>
      <c r="D361" s="167" t="s">
        <v>232</v>
      </c>
      <c r="E361" s="169">
        <v>0.1</v>
      </c>
      <c r="F361" s="170">
        <v>19.920000000000002</v>
      </c>
      <c r="G361" s="170">
        <v>1.99</v>
      </c>
    </row>
    <row r="362" spans="1:7" ht="22.5" x14ac:dyDescent="0.25">
      <c r="A362" s="167" t="s">
        <v>317</v>
      </c>
      <c r="B362" s="168" t="s">
        <v>318</v>
      </c>
      <c r="C362" s="167" t="s">
        <v>242</v>
      </c>
      <c r="D362" s="167" t="s">
        <v>232</v>
      </c>
      <c r="E362" s="169">
        <v>0.43</v>
      </c>
      <c r="F362" s="170">
        <v>24.42</v>
      </c>
      <c r="G362" s="170">
        <v>10.5</v>
      </c>
    </row>
    <row r="363" spans="1:7" ht="45" x14ac:dyDescent="0.25">
      <c r="A363" s="167" t="s">
        <v>1139</v>
      </c>
      <c r="B363" s="168" t="s">
        <v>1140</v>
      </c>
      <c r="C363" s="167" t="s">
        <v>242</v>
      </c>
      <c r="D363" s="167" t="s">
        <v>125</v>
      </c>
      <c r="E363" s="169">
        <v>6.7000000000000004E-2</v>
      </c>
      <c r="F363" s="170">
        <v>216.49</v>
      </c>
      <c r="G363" s="170">
        <v>14.5</v>
      </c>
    </row>
    <row r="364" spans="1:7" x14ac:dyDescent="0.25">
      <c r="A364" s="165"/>
      <c r="B364" s="165"/>
      <c r="C364" s="165"/>
      <c r="D364" s="165"/>
      <c r="E364" s="233" t="s">
        <v>234</v>
      </c>
      <c r="F364" s="233"/>
      <c r="G364" s="171">
        <v>26.99</v>
      </c>
    </row>
    <row r="365" spans="1:7" x14ac:dyDescent="0.25">
      <c r="A365" s="165"/>
      <c r="B365" s="165"/>
      <c r="C365" s="165"/>
      <c r="D365" s="165"/>
      <c r="E365" s="234" t="s">
        <v>235</v>
      </c>
      <c r="F365" s="234"/>
      <c r="G365" s="172">
        <v>39.020000000000003</v>
      </c>
    </row>
    <row r="366" spans="1:7" x14ac:dyDescent="0.25">
      <c r="A366" s="165"/>
      <c r="B366" s="165"/>
      <c r="C366" s="165"/>
      <c r="D366" s="165"/>
      <c r="E366" s="234" t="s">
        <v>259</v>
      </c>
      <c r="F366" s="234"/>
      <c r="G366" s="172">
        <v>6.45</v>
      </c>
    </row>
    <row r="367" spans="1:7" x14ac:dyDescent="0.25">
      <c r="A367" s="165"/>
      <c r="B367" s="165"/>
      <c r="C367" s="165"/>
      <c r="D367" s="165"/>
      <c r="E367" s="234" t="s">
        <v>236</v>
      </c>
      <c r="F367" s="234"/>
      <c r="G367" s="172">
        <v>39.020000000000003</v>
      </c>
    </row>
    <row r="368" spans="1:7" x14ac:dyDescent="0.25">
      <c r="A368" s="165"/>
      <c r="B368" s="165"/>
      <c r="C368" s="165"/>
      <c r="D368" s="165"/>
      <c r="E368" s="234" t="s">
        <v>1016</v>
      </c>
      <c r="F368" s="234"/>
      <c r="G368" s="172">
        <v>10.15</v>
      </c>
    </row>
    <row r="369" spans="1:7" x14ac:dyDescent="0.25">
      <c r="A369" s="165"/>
      <c r="B369" s="165"/>
      <c r="C369" s="165"/>
      <c r="D369" s="165"/>
      <c r="E369" s="234" t="s">
        <v>1017</v>
      </c>
      <c r="F369" s="234"/>
      <c r="G369" s="172">
        <v>49.17</v>
      </c>
    </row>
    <row r="370" spans="1:7" x14ac:dyDescent="0.25">
      <c r="A370" s="165"/>
      <c r="B370" s="165"/>
      <c r="C370" s="230"/>
      <c r="D370" s="230"/>
      <c r="E370" s="165"/>
      <c r="F370" s="165"/>
      <c r="G370" s="165"/>
    </row>
    <row r="371" spans="1:7" x14ac:dyDescent="0.25">
      <c r="A371" s="231" t="s">
        <v>1141</v>
      </c>
      <c r="B371" s="231"/>
      <c r="C371" s="231"/>
      <c r="D371" s="231"/>
      <c r="E371" s="231"/>
      <c r="F371" s="231"/>
      <c r="G371" s="231"/>
    </row>
    <row r="372" spans="1:7" ht="22.5" x14ac:dyDescent="0.25">
      <c r="A372" s="232" t="s">
        <v>225</v>
      </c>
      <c r="B372" s="232"/>
      <c r="C372" s="166" t="s">
        <v>226</v>
      </c>
      <c r="D372" s="166" t="s">
        <v>227</v>
      </c>
      <c r="E372" s="166" t="s">
        <v>228</v>
      </c>
      <c r="F372" s="166" t="s">
        <v>229</v>
      </c>
      <c r="G372" s="166" t="s">
        <v>3</v>
      </c>
    </row>
    <row r="373" spans="1:7" ht="22.5" x14ac:dyDescent="0.25">
      <c r="A373" s="167" t="s">
        <v>1097</v>
      </c>
      <c r="B373" s="168" t="s">
        <v>1098</v>
      </c>
      <c r="C373" s="167" t="s">
        <v>242</v>
      </c>
      <c r="D373" s="167" t="s">
        <v>238</v>
      </c>
      <c r="E373" s="169">
        <v>2.5000000000000001E-2</v>
      </c>
      <c r="F373" s="170">
        <v>22.33</v>
      </c>
      <c r="G373" s="170">
        <v>0.56000000000000005</v>
      </c>
    </row>
    <row r="374" spans="1:7" ht="33.75" x14ac:dyDescent="0.25">
      <c r="A374" s="167" t="s">
        <v>1099</v>
      </c>
      <c r="B374" s="168" t="s">
        <v>1100</v>
      </c>
      <c r="C374" s="167" t="s">
        <v>242</v>
      </c>
      <c r="D374" s="167" t="s">
        <v>128</v>
      </c>
      <c r="E374" s="169">
        <v>0.54300000000000004</v>
      </c>
      <c r="F374" s="170">
        <v>0.21</v>
      </c>
      <c r="G374" s="170">
        <v>0.11</v>
      </c>
    </row>
    <row r="375" spans="1:7" x14ac:dyDescent="0.25">
      <c r="A375" s="165"/>
      <c r="B375" s="165"/>
      <c r="C375" s="165"/>
      <c r="D375" s="165"/>
      <c r="E375" s="233" t="s">
        <v>230</v>
      </c>
      <c r="F375" s="233"/>
      <c r="G375" s="171">
        <v>0.67</v>
      </c>
    </row>
    <row r="376" spans="1:7" ht="22.5" x14ac:dyDescent="0.25">
      <c r="A376" s="232" t="s">
        <v>231</v>
      </c>
      <c r="B376" s="232"/>
      <c r="C376" s="166" t="s">
        <v>226</v>
      </c>
      <c r="D376" s="166" t="s">
        <v>227</v>
      </c>
      <c r="E376" s="166" t="s">
        <v>228</v>
      </c>
      <c r="F376" s="166" t="s">
        <v>229</v>
      </c>
      <c r="G376" s="166" t="s">
        <v>3</v>
      </c>
    </row>
    <row r="377" spans="1:7" ht="22.5" x14ac:dyDescent="0.25">
      <c r="A377" s="167" t="s">
        <v>1101</v>
      </c>
      <c r="B377" s="168" t="s">
        <v>1102</v>
      </c>
      <c r="C377" s="167" t="s">
        <v>242</v>
      </c>
      <c r="D377" s="167" t="s">
        <v>232</v>
      </c>
      <c r="E377" s="169">
        <v>1.5599999999999999E-2</v>
      </c>
      <c r="F377" s="170">
        <v>20.010000000000002</v>
      </c>
      <c r="G377" s="170">
        <v>0.31</v>
      </c>
    </row>
    <row r="378" spans="1:7" x14ac:dyDescent="0.25">
      <c r="A378" s="167" t="s">
        <v>1103</v>
      </c>
      <c r="B378" s="168" t="s">
        <v>1104</v>
      </c>
      <c r="C378" s="167" t="s">
        <v>242</v>
      </c>
      <c r="D378" s="167" t="s">
        <v>232</v>
      </c>
      <c r="E378" s="169">
        <v>9.5600000000000004E-2</v>
      </c>
      <c r="F378" s="170">
        <v>24.54</v>
      </c>
      <c r="G378" s="170">
        <v>2.35</v>
      </c>
    </row>
    <row r="379" spans="1:7" ht="33.75" x14ac:dyDescent="0.25">
      <c r="A379" s="167" t="s">
        <v>1108</v>
      </c>
      <c r="B379" s="168" t="s">
        <v>1109</v>
      </c>
      <c r="C379" s="167" t="s">
        <v>242</v>
      </c>
      <c r="D379" s="167" t="s">
        <v>238</v>
      </c>
      <c r="E379" s="169">
        <v>1</v>
      </c>
      <c r="F379" s="170">
        <v>11.15</v>
      </c>
      <c r="G379" s="170">
        <v>11.15</v>
      </c>
    </row>
    <row r="380" spans="1:7" x14ac:dyDescent="0.25">
      <c r="A380" s="165"/>
      <c r="B380" s="165"/>
      <c r="C380" s="165"/>
      <c r="D380" s="165"/>
      <c r="E380" s="233" t="s">
        <v>234</v>
      </c>
      <c r="F380" s="233"/>
      <c r="G380" s="171">
        <v>13.81</v>
      </c>
    </row>
    <row r="381" spans="1:7" x14ac:dyDescent="0.25">
      <c r="A381" s="165"/>
      <c r="B381" s="165"/>
      <c r="C381" s="165"/>
      <c r="D381" s="165"/>
      <c r="E381" s="234" t="s">
        <v>235</v>
      </c>
      <c r="F381" s="234"/>
      <c r="G381" s="172">
        <v>14.48</v>
      </c>
    </row>
    <row r="382" spans="1:7" x14ac:dyDescent="0.25">
      <c r="A382" s="165"/>
      <c r="B382" s="165"/>
      <c r="C382" s="165"/>
      <c r="D382" s="165"/>
      <c r="E382" s="234" t="s">
        <v>259</v>
      </c>
      <c r="F382" s="234"/>
      <c r="G382" s="172">
        <v>1.19</v>
      </c>
    </row>
    <row r="383" spans="1:7" x14ac:dyDescent="0.25">
      <c r="A383" s="165"/>
      <c r="B383" s="165"/>
      <c r="C383" s="165"/>
      <c r="D383" s="165"/>
      <c r="E383" s="234" t="s">
        <v>236</v>
      </c>
      <c r="F383" s="234"/>
      <c r="G383" s="172">
        <v>14.48</v>
      </c>
    </row>
    <row r="384" spans="1:7" x14ac:dyDescent="0.25">
      <c r="A384" s="165"/>
      <c r="B384" s="165"/>
      <c r="C384" s="165"/>
      <c r="D384" s="165"/>
      <c r="E384" s="234" t="s">
        <v>1016</v>
      </c>
      <c r="F384" s="234"/>
      <c r="G384" s="172">
        <v>3.77</v>
      </c>
    </row>
    <row r="385" spans="1:7" x14ac:dyDescent="0.25">
      <c r="A385" s="165"/>
      <c r="B385" s="165"/>
      <c r="C385" s="165"/>
      <c r="D385" s="165"/>
      <c r="E385" s="234" t="s">
        <v>1017</v>
      </c>
      <c r="F385" s="234"/>
      <c r="G385" s="172">
        <v>18.25</v>
      </c>
    </row>
    <row r="386" spans="1:7" x14ac:dyDescent="0.25">
      <c r="A386" s="165"/>
      <c r="B386" s="165"/>
      <c r="C386" s="230"/>
      <c r="D386" s="230"/>
      <c r="E386" s="165"/>
      <c r="F386" s="165"/>
      <c r="G386" s="165"/>
    </row>
    <row r="387" spans="1:7" x14ac:dyDescent="0.25">
      <c r="A387" s="231" t="s">
        <v>1142</v>
      </c>
      <c r="B387" s="231"/>
      <c r="C387" s="231"/>
      <c r="D387" s="231"/>
      <c r="E387" s="231"/>
      <c r="F387" s="231"/>
      <c r="G387" s="231"/>
    </row>
    <row r="388" spans="1:7" ht="22.5" x14ac:dyDescent="0.25">
      <c r="A388" s="232" t="s">
        <v>225</v>
      </c>
      <c r="B388" s="232"/>
      <c r="C388" s="166" t="s">
        <v>226</v>
      </c>
      <c r="D388" s="166" t="s">
        <v>227</v>
      </c>
      <c r="E388" s="166" t="s">
        <v>228</v>
      </c>
      <c r="F388" s="166" t="s">
        <v>229</v>
      </c>
      <c r="G388" s="166" t="s">
        <v>3</v>
      </c>
    </row>
    <row r="389" spans="1:7" ht="22.5" x14ac:dyDescent="0.25">
      <c r="A389" s="167" t="s">
        <v>1097</v>
      </c>
      <c r="B389" s="168" t="s">
        <v>1098</v>
      </c>
      <c r="C389" s="167" t="s">
        <v>242</v>
      </c>
      <c r="D389" s="167" t="s">
        <v>238</v>
      </c>
      <c r="E389" s="169">
        <v>2.5000000000000001E-2</v>
      </c>
      <c r="F389" s="170">
        <v>22.33</v>
      </c>
      <c r="G389" s="170">
        <v>0.56000000000000005</v>
      </c>
    </row>
    <row r="390" spans="1:7" ht="33.75" x14ac:dyDescent="0.25">
      <c r="A390" s="167" t="s">
        <v>1099</v>
      </c>
      <c r="B390" s="168" t="s">
        <v>1100</v>
      </c>
      <c r="C390" s="167" t="s">
        <v>242</v>
      </c>
      <c r="D390" s="167" t="s">
        <v>128</v>
      </c>
      <c r="E390" s="169">
        <v>0.36699999999999999</v>
      </c>
      <c r="F390" s="170">
        <v>0.21</v>
      </c>
      <c r="G390" s="170">
        <v>0.08</v>
      </c>
    </row>
    <row r="391" spans="1:7" x14ac:dyDescent="0.25">
      <c r="A391" s="165"/>
      <c r="B391" s="165"/>
      <c r="C391" s="165"/>
      <c r="D391" s="165"/>
      <c r="E391" s="233" t="s">
        <v>230</v>
      </c>
      <c r="F391" s="233"/>
      <c r="G391" s="171">
        <v>0.64</v>
      </c>
    </row>
    <row r="392" spans="1:7" ht="22.5" x14ac:dyDescent="0.25">
      <c r="A392" s="232" t="s">
        <v>231</v>
      </c>
      <c r="B392" s="232"/>
      <c r="C392" s="166" t="s">
        <v>226</v>
      </c>
      <c r="D392" s="166" t="s">
        <v>227</v>
      </c>
      <c r="E392" s="166" t="s">
        <v>228</v>
      </c>
      <c r="F392" s="166" t="s">
        <v>229</v>
      </c>
      <c r="G392" s="166" t="s">
        <v>3</v>
      </c>
    </row>
    <row r="393" spans="1:7" ht="22.5" x14ac:dyDescent="0.25">
      <c r="A393" s="167" t="s">
        <v>1101</v>
      </c>
      <c r="B393" s="168" t="s">
        <v>1102</v>
      </c>
      <c r="C393" s="167" t="s">
        <v>242</v>
      </c>
      <c r="D393" s="167" t="s">
        <v>232</v>
      </c>
      <c r="E393" s="169">
        <v>1.14E-2</v>
      </c>
      <c r="F393" s="170">
        <v>20.010000000000002</v>
      </c>
      <c r="G393" s="170">
        <v>0.23</v>
      </c>
    </row>
    <row r="394" spans="1:7" x14ac:dyDescent="0.25">
      <c r="A394" s="167" t="s">
        <v>1103</v>
      </c>
      <c r="B394" s="168" t="s">
        <v>1104</v>
      </c>
      <c r="C394" s="167" t="s">
        <v>242</v>
      </c>
      <c r="D394" s="167" t="s">
        <v>232</v>
      </c>
      <c r="E394" s="169">
        <v>6.9800000000000001E-2</v>
      </c>
      <c r="F394" s="170">
        <v>24.54</v>
      </c>
      <c r="G394" s="170">
        <v>1.71</v>
      </c>
    </row>
    <row r="395" spans="1:7" ht="33.75" x14ac:dyDescent="0.25">
      <c r="A395" s="167" t="s">
        <v>1143</v>
      </c>
      <c r="B395" s="168" t="s">
        <v>1144</v>
      </c>
      <c r="C395" s="167" t="s">
        <v>242</v>
      </c>
      <c r="D395" s="167" t="s">
        <v>238</v>
      </c>
      <c r="E395" s="169">
        <v>1</v>
      </c>
      <c r="F395" s="170">
        <v>9.5399999999999991</v>
      </c>
      <c r="G395" s="170">
        <v>9.5399999999999991</v>
      </c>
    </row>
    <row r="396" spans="1:7" x14ac:dyDescent="0.25">
      <c r="A396" s="165"/>
      <c r="B396" s="165"/>
      <c r="C396" s="165"/>
      <c r="D396" s="165"/>
      <c r="E396" s="233" t="s">
        <v>234</v>
      </c>
      <c r="F396" s="233"/>
      <c r="G396" s="171">
        <v>11.48</v>
      </c>
    </row>
    <row r="397" spans="1:7" x14ac:dyDescent="0.25">
      <c r="A397" s="165"/>
      <c r="B397" s="165"/>
      <c r="C397" s="165"/>
      <c r="D397" s="165"/>
      <c r="E397" s="234" t="s">
        <v>235</v>
      </c>
      <c r="F397" s="234"/>
      <c r="G397" s="172">
        <v>12.12</v>
      </c>
    </row>
    <row r="398" spans="1:7" x14ac:dyDescent="0.25">
      <c r="A398" s="165"/>
      <c r="B398" s="165"/>
      <c r="C398" s="165"/>
      <c r="D398" s="165"/>
      <c r="E398" s="234" t="s">
        <v>259</v>
      </c>
      <c r="F398" s="234"/>
      <c r="G398" s="172">
        <v>0.85</v>
      </c>
    </row>
    <row r="399" spans="1:7" x14ac:dyDescent="0.25">
      <c r="A399" s="165"/>
      <c r="B399" s="165"/>
      <c r="C399" s="165"/>
      <c r="D399" s="165"/>
      <c r="E399" s="234" t="s">
        <v>236</v>
      </c>
      <c r="F399" s="234"/>
      <c r="G399" s="172">
        <v>12.12</v>
      </c>
    </row>
    <row r="400" spans="1:7" x14ac:dyDescent="0.25">
      <c r="A400" s="165"/>
      <c r="B400" s="165"/>
      <c r="C400" s="165"/>
      <c r="D400" s="165"/>
      <c r="E400" s="234" t="s">
        <v>1016</v>
      </c>
      <c r="F400" s="234"/>
      <c r="G400" s="172">
        <v>3.15</v>
      </c>
    </row>
    <row r="401" spans="1:7" x14ac:dyDescent="0.25">
      <c r="A401" s="165"/>
      <c r="B401" s="165"/>
      <c r="C401" s="165"/>
      <c r="D401" s="165"/>
      <c r="E401" s="234" t="s">
        <v>1017</v>
      </c>
      <c r="F401" s="234"/>
      <c r="G401" s="172">
        <v>15.27</v>
      </c>
    </row>
    <row r="402" spans="1:7" x14ac:dyDescent="0.25">
      <c r="A402" s="165"/>
      <c r="B402" s="165"/>
      <c r="C402" s="230"/>
      <c r="D402" s="230"/>
      <c r="E402" s="165"/>
      <c r="F402" s="165"/>
      <c r="G402" s="165"/>
    </row>
    <row r="403" spans="1:7" x14ac:dyDescent="0.25">
      <c r="A403" s="231" t="s">
        <v>1145</v>
      </c>
      <c r="B403" s="231"/>
      <c r="C403" s="231"/>
      <c r="D403" s="231"/>
      <c r="E403" s="231"/>
      <c r="F403" s="231"/>
      <c r="G403" s="231"/>
    </row>
    <row r="404" spans="1:7" ht="22.5" x14ac:dyDescent="0.25">
      <c r="A404" s="232" t="s">
        <v>225</v>
      </c>
      <c r="B404" s="232"/>
      <c r="C404" s="166" t="s">
        <v>226</v>
      </c>
      <c r="D404" s="166" t="s">
        <v>227</v>
      </c>
      <c r="E404" s="166" t="s">
        <v>228</v>
      </c>
      <c r="F404" s="166" t="s">
        <v>229</v>
      </c>
      <c r="G404" s="166" t="s">
        <v>3</v>
      </c>
    </row>
    <row r="405" spans="1:7" ht="45" x14ac:dyDescent="0.25">
      <c r="A405" s="167" t="s">
        <v>1146</v>
      </c>
      <c r="B405" s="168" t="s">
        <v>1147</v>
      </c>
      <c r="C405" s="167" t="s">
        <v>242</v>
      </c>
      <c r="D405" s="167" t="s">
        <v>127</v>
      </c>
      <c r="E405" s="169">
        <v>1.103</v>
      </c>
      <c r="F405" s="170">
        <v>629</v>
      </c>
      <c r="G405" s="170">
        <v>693.79</v>
      </c>
    </row>
    <row r="406" spans="1:7" x14ac:dyDescent="0.25">
      <c r="A406" s="165"/>
      <c r="B406" s="165"/>
      <c r="C406" s="165"/>
      <c r="D406" s="165"/>
      <c r="E406" s="233" t="s">
        <v>230</v>
      </c>
      <c r="F406" s="233"/>
      <c r="G406" s="171">
        <v>693.79</v>
      </c>
    </row>
    <row r="407" spans="1:7" ht="22.5" x14ac:dyDescent="0.25">
      <c r="A407" s="232" t="s">
        <v>231</v>
      </c>
      <c r="B407" s="232"/>
      <c r="C407" s="166" t="s">
        <v>226</v>
      </c>
      <c r="D407" s="166" t="s">
        <v>227</v>
      </c>
      <c r="E407" s="166" t="s">
        <v>228</v>
      </c>
      <c r="F407" s="166" t="s">
        <v>229</v>
      </c>
      <c r="G407" s="166" t="s">
        <v>3</v>
      </c>
    </row>
    <row r="408" spans="1:7" ht="22.5" x14ac:dyDescent="0.25">
      <c r="A408" s="167" t="s">
        <v>317</v>
      </c>
      <c r="B408" s="168" t="s">
        <v>318</v>
      </c>
      <c r="C408" s="167" t="s">
        <v>242</v>
      </c>
      <c r="D408" s="167" t="s">
        <v>232</v>
      </c>
      <c r="E408" s="169">
        <v>0.17399999999999999</v>
      </c>
      <c r="F408" s="170">
        <v>24.42</v>
      </c>
      <c r="G408" s="170">
        <v>4.25</v>
      </c>
    </row>
    <row r="409" spans="1:7" x14ac:dyDescent="0.25">
      <c r="A409" s="167" t="s">
        <v>327</v>
      </c>
      <c r="B409" s="168" t="s">
        <v>239</v>
      </c>
      <c r="C409" s="167" t="s">
        <v>242</v>
      </c>
      <c r="D409" s="167" t="s">
        <v>232</v>
      </c>
      <c r="E409" s="169">
        <v>0.17399999999999999</v>
      </c>
      <c r="F409" s="170">
        <v>24.68</v>
      </c>
      <c r="G409" s="170">
        <v>4.29</v>
      </c>
    </row>
    <row r="410" spans="1:7" x14ac:dyDescent="0.25">
      <c r="A410" s="167" t="s">
        <v>328</v>
      </c>
      <c r="B410" s="168" t="s">
        <v>233</v>
      </c>
      <c r="C410" s="167" t="s">
        <v>242</v>
      </c>
      <c r="D410" s="167" t="s">
        <v>232</v>
      </c>
      <c r="E410" s="169">
        <v>1.0449999999999999</v>
      </c>
      <c r="F410" s="170">
        <v>19.5</v>
      </c>
      <c r="G410" s="170">
        <v>20.38</v>
      </c>
    </row>
    <row r="411" spans="1:7" ht="33.75" x14ac:dyDescent="0.25">
      <c r="A411" s="167" t="s">
        <v>1116</v>
      </c>
      <c r="B411" s="168" t="s">
        <v>1117</v>
      </c>
      <c r="C411" s="167" t="s">
        <v>242</v>
      </c>
      <c r="D411" s="167" t="s">
        <v>321</v>
      </c>
      <c r="E411" s="169">
        <v>0.11799999999999999</v>
      </c>
      <c r="F411" s="170">
        <v>0.56000000000000005</v>
      </c>
      <c r="G411" s="170">
        <v>7.0000000000000007E-2</v>
      </c>
    </row>
    <row r="412" spans="1:7" ht="33.75" x14ac:dyDescent="0.25">
      <c r="A412" s="167" t="s">
        <v>1118</v>
      </c>
      <c r="B412" s="168" t="s">
        <v>1119</v>
      </c>
      <c r="C412" s="167" t="s">
        <v>242</v>
      </c>
      <c r="D412" s="167" t="s">
        <v>311</v>
      </c>
      <c r="E412" s="169">
        <v>5.6000000000000001E-2</v>
      </c>
      <c r="F412" s="170">
        <v>1.51</v>
      </c>
      <c r="G412" s="170">
        <v>0.08</v>
      </c>
    </row>
    <row r="413" spans="1:7" x14ac:dyDescent="0.25">
      <c r="A413" s="165"/>
      <c r="B413" s="165"/>
      <c r="C413" s="165"/>
      <c r="D413" s="165"/>
      <c r="E413" s="233" t="s">
        <v>234</v>
      </c>
      <c r="F413" s="233"/>
      <c r="G413" s="171">
        <v>29.07</v>
      </c>
    </row>
    <row r="414" spans="1:7" x14ac:dyDescent="0.25">
      <c r="A414" s="165"/>
      <c r="B414" s="165"/>
      <c r="C414" s="165"/>
      <c r="D414" s="165"/>
      <c r="E414" s="234" t="s">
        <v>235</v>
      </c>
      <c r="F414" s="234"/>
      <c r="G414" s="172">
        <v>722.86</v>
      </c>
    </row>
    <row r="415" spans="1:7" x14ac:dyDescent="0.25">
      <c r="A415" s="165"/>
      <c r="B415" s="165"/>
      <c r="C415" s="165"/>
      <c r="D415" s="165"/>
      <c r="E415" s="234" t="s">
        <v>259</v>
      </c>
      <c r="F415" s="234"/>
      <c r="G415" s="172">
        <v>10.46</v>
      </c>
    </row>
    <row r="416" spans="1:7" x14ac:dyDescent="0.25">
      <c r="A416" s="165"/>
      <c r="B416" s="165"/>
      <c r="C416" s="165"/>
      <c r="D416" s="165"/>
      <c r="E416" s="234" t="s">
        <v>236</v>
      </c>
      <c r="F416" s="234"/>
      <c r="G416" s="172">
        <v>722.86</v>
      </c>
    </row>
    <row r="417" spans="1:7" x14ac:dyDescent="0.25">
      <c r="A417" s="165"/>
      <c r="B417" s="165"/>
      <c r="C417" s="165"/>
      <c r="D417" s="165"/>
      <c r="E417" s="234" t="s">
        <v>1016</v>
      </c>
      <c r="F417" s="234"/>
      <c r="G417" s="172">
        <v>188.02</v>
      </c>
    </row>
    <row r="418" spans="1:7" x14ac:dyDescent="0.25">
      <c r="A418" s="165"/>
      <c r="B418" s="165"/>
      <c r="C418" s="165"/>
      <c r="D418" s="165"/>
      <c r="E418" s="234" t="s">
        <v>1017</v>
      </c>
      <c r="F418" s="234"/>
      <c r="G418" s="172">
        <v>910.88</v>
      </c>
    </row>
    <row r="419" spans="1:7" x14ac:dyDescent="0.25">
      <c r="A419" s="165"/>
      <c r="B419" s="165"/>
      <c r="C419" s="230"/>
      <c r="D419" s="230"/>
      <c r="E419" s="165"/>
      <c r="F419" s="165"/>
      <c r="G419" s="165"/>
    </row>
    <row r="420" spans="1:7" x14ac:dyDescent="0.25">
      <c r="A420" s="231" t="s">
        <v>1148</v>
      </c>
      <c r="B420" s="231"/>
      <c r="C420" s="231"/>
      <c r="D420" s="231"/>
      <c r="E420" s="231"/>
      <c r="F420" s="231"/>
      <c r="G420" s="231"/>
    </row>
    <row r="421" spans="1:7" ht="22.5" x14ac:dyDescent="0.25">
      <c r="A421" s="232" t="s">
        <v>225</v>
      </c>
      <c r="B421" s="232"/>
      <c r="C421" s="166" t="s">
        <v>226</v>
      </c>
      <c r="D421" s="166" t="s">
        <v>227</v>
      </c>
      <c r="E421" s="166" t="s">
        <v>228</v>
      </c>
      <c r="F421" s="166" t="s">
        <v>229</v>
      </c>
      <c r="G421" s="166" t="s">
        <v>3</v>
      </c>
    </row>
    <row r="422" spans="1:7" ht="33.75" x14ac:dyDescent="0.25">
      <c r="A422" s="167" t="s">
        <v>1084</v>
      </c>
      <c r="B422" s="168" t="s">
        <v>1085</v>
      </c>
      <c r="C422" s="167" t="s">
        <v>242</v>
      </c>
      <c r="D422" s="167" t="s">
        <v>241</v>
      </c>
      <c r="E422" s="169">
        <v>4.0000000000000001E-3</v>
      </c>
      <c r="F422" s="170">
        <v>7.45</v>
      </c>
      <c r="G422" s="170">
        <v>0.03</v>
      </c>
    </row>
    <row r="423" spans="1:7" ht="22.5" x14ac:dyDescent="0.25">
      <c r="A423" s="167" t="s">
        <v>1090</v>
      </c>
      <c r="B423" s="168" t="s">
        <v>1091</v>
      </c>
      <c r="C423" s="167" t="s">
        <v>242</v>
      </c>
      <c r="D423" s="167" t="s">
        <v>238</v>
      </c>
      <c r="E423" s="169">
        <v>4.9000000000000002E-2</v>
      </c>
      <c r="F423" s="170">
        <v>28.02</v>
      </c>
      <c r="G423" s="170">
        <v>1.37</v>
      </c>
    </row>
    <row r="424" spans="1:7" ht="33.75" x14ac:dyDescent="0.25">
      <c r="A424" s="167" t="s">
        <v>1149</v>
      </c>
      <c r="B424" s="168" t="s">
        <v>1150</v>
      </c>
      <c r="C424" s="167" t="s">
        <v>242</v>
      </c>
      <c r="D424" s="167" t="s">
        <v>133</v>
      </c>
      <c r="E424" s="169">
        <v>0.32800000000000001</v>
      </c>
      <c r="F424" s="170">
        <v>11</v>
      </c>
      <c r="G424" s="170">
        <v>3.61</v>
      </c>
    </row>
    <row r="425" spans="1:7" x14ac:dyDescent="0.25">
      <c r="A425" s="165"/>
      <c r="B425" s="165"/>
      <c r="C425" s="165"/>
      <c r="D425" s="165"/>
      <c r="E425" s="233" t="s">
        <v>230</v>
      </c>
      <c r="F425" s="233"/>
      <c r="G425" s="171">
        <v>5.01</v>
      </c>
    </row>
    <row r="426" spans="1:7" ht="22.5" x14ac:dyDescent="0.25">
      <c r="A426" s="232" t="s">
        <v>231</v>
      </c>
      <c r="B426" s="232"/>
      <c r="C426" s="166" t="s">
        <v>226</v>
      </c>
      <c r="D426" s="166" t="s">
        <v>227</v>
      </c>
      <c r="E426" s="166" t="s">
        <v>228</v>
      </c>
      <c r="F426" s="166" t="s">
        <v>229</v>
      </c>
      <c r="G426" s="166" t="s">
        <v>3</v>
      </c>
    </row>
    <row r="427" spans="1:7" ht="22.5" x14ac:dyDescent="0.25">
      <c r="A427" s="167" t="s">
        <v>316</v>
      </c>
      <c r="B427" s="168" t="s">
        <v>240</v>
      </c>
      <c r="C427" s="167" t="s">
        <v>242</v>
      </c>
      <c r="D427" s="167" t="s">
        <v>232</v>
      </c>
      <c r="E427" s="169">
        <v>0.109</v>
      </c>
      <c r="F427" s="170">
        <v>19.920000000000002</v>
      </c>
      <c r="G427" s="170">
        <v>2.17</v>
      </c>
    </row>
    <row r="428" spans="1:7" ht="22.5" x14ac:dyDescent="0.25">
      <c r="A428" s="167" t="s">
        <v>317</v>
      </c>
      <c r="B428" s="168" t="s">
        <v>318</v>
      </c>
      <c r="C428" s="167" t="s">
        <v>242</v>
      </c>
      <c r="D428" s="167" t="s">
        <v>232</v>
      </c>
      <c r="E428" s="169">
        <v>0.47</v>
      </c>
      <c r="F428" s="170">
        <v>24.42</v>
      </c>
      <c r="G428" s="170">
        <v>11.48</v>
      </c>
    </row>
    <row r="429" spans="1:7" ht="22.5" x14ac:dyDescent="0.25">
      <c r="A429" s="167" t="s">
        <v>1151</v>
      </c>
      <c r="B429" s="168" t="s">
        <v>1152</v>
      </c>
      <c r="C429" s="167" t="s">
        <v>242</v>
      </c>
      <c r="D429" s="167" t="s">
        <v>133</v>
      </c>
      <c r="E429" s="169">
        <v>0.65900000000000003</v>
      </c>
      <c r="F429" s="170">
        <v>39.1</v>
      </c>
      <c r="G429" s="170">
        <v>25.77</v>
      </c>
    </row>
    <row r="430" spans="1:7" ht="33.75" x14ac:dyDescent="0.25">
      <c r="A430" s="167" t="s">
        <v>1153</v>
      </c>
      <c r="B430" s="168" t="s">
        <v>1154</v>
      </c>
      <c r="C430" s="167" t="s">
        <v>242</v>
      </c>
      <c r="D430" s="167" t="s">
        <v>125</v>
      </c>
      <c r="E430" s="169">
        <v>0.105</v>
      </c>
      <c r="F430" s="170">
        <v>163.47999999999999</v>
      </c>
      <c r="G430" s="170">
        <v>17.170000000000002</v>
      </c>
    </row>
    <row r="431" spans="1:7" x14ac:dyDescent="0.25">
      <c r="A431" s="165"/>
      <c r="B431" s="165"/>
      <c r="C431" s="165"/>
      <c r="D431" s="165"/>
      <c r="E431" s="233" t="s">
        <v>234</v>
      </c>
      <c r="F431" s="233"/>
      <c r="G431" s="171">
        <v>56.59</v>
      </c>
    </row>
    <row r="432" spans="1:7" x14ac:dyDescent="0.25">
      <c r="A432" s="165"/>
      <c r="B432" s="165"/>
      <c r="C432" s="165"/>
      <c r="D432" s="165"/>
      <c r="E432" s="234" t="s">
        <v>235</v>
      </c>
      <c r="F432" s="234"/>
      <c r="G432" s="172">
        <v>61.6</v>
      </c>
    </row>
    <row r="433" spans="1:7" x14ac:dyDescent="0.25">
      <c r="A433" s="165"/>
      <c r="B433" s="165"/>
      <c r="C433" s="165"/>
      <c r="D433" s="165"/>
      <c r="E433" s="234" t="s">
        <v>259</v>
      </c>
      <c r="F433" s="234"/>
      <c r="G433" s="172">
        <v>9.85</v>
      </c>
    </row>
    <row r="434" spans="1:7" x14ac:dyDescent="0.25">
      <c r="A434" s="165"/>
      <c r="B434" s="165"/>
      <c r="C434" s="165"/>
      <c r="D434" s="165"/>
      <c r="E434" s="234" t="s">
        <v>236</v>
      </c>
      <c r="F434" s="234"/>
      <c r="G434" s="172">
        <v>61.6</v>
      </c>
    </row>
    <row r="435" spans="1:7" x14ac:dyDescent="0.25">
      <c r="A435" s="165"/>
      <c r="B435" s="165"/>
      <c r="C435" s="165"/>
      <c r="D435" s="165"/>
      <c r="E435" s="234" t="s">
        <v>1016</v>
      </c>
      <c r="F435" s="234"/>
      <c r="G435" s="172">
        <v>16.02</v>
      </c>
    </row>
    <row r="436" spans="1:7" x14ac:dyDescent="0.25">
      <c r="A436" s="165"/>
      <c r="B436" s="165"/>
      <c r="C436" s="165"/>
      <c r="D436" s="165"/>
      <c r="E436" s="234" t="s">
        <v>1017</v>
      </c>
      <c r="F436" s="234"/>
      <c r="G436" s="172">
        <v>77.62</v>
      </c>
    </row>
    <row r="437" spans="1:7" x14ac:dyDescent="0.25">
      <c r="A437" s="165"/>
      <c r="B437" s="165"/>
      <c r="C437" s="230"/>
      <c r="D437" s="230"/>
      <c r="E437" s="165"/>
      <c r="F437" s="165"/>
      <c r="G437" s="165"/>
    </row>
    <row r="438" spans="1:7" x14ac:dyDescent="0.25">
      <c r="A438" s="231" t="s">
        <v>1155</v>
      </c>
      <c r="B438" s="231"/>
      <c r="C438" s="231"/>
      <c r="D438" s="231"/>
      <c r="E438" s="231"/>
      <c r="F438" s="231"/>
      <c r="G438" s="231"/>
    </row>
    <row r="439" spans="1:7" ht="22.5" x14ac:dyDescent="0.25">
      <c r="A439" s="232" t="s">
        <v>225</v>
      </c>
      <c r="B439" s="232"/>
      <c r="C439" s="166" t="s">
        <v>226</v>
      </c>
      <c r="D439" s="166" t="s">
        <v>227</v>
      </c>
      <c r="E439" s="166" t="s">
        <v>228</v>
      </c>
      <c r="F439" s="166" t="s">
        <v>229</v>
      </c>
      <c r="G439" s="166" t="s">
        <v>3</v>
      </c>
    </row>
    <row r="440" spans="1:7" ht="22.5" x14ac:dyDescent="0.25">
      <c r="A440" s="167" t="s">
        <v>1097</v>
      </c>
      <c r="B440" s="168" t="s">
        <v>1098</v>
      </c>
      <c r="C440" s="167" t="s">
        <v>242</v>
      </c>
      <c r="D440" s="167" t="s">
        <v>238</v>
      </c>
      <c r="E440" s="169">
        <v>2.5000000000000001E-2</v>
      </c>
      <c r="F440" s="170">
        <v>22.33</v>
      </c>
      <c r="G440" s="170">
        <v>0.56000000000000005</v>
      </c>
    </row>
    <row r="441" spans="1:7" ht="33.75" x14ac:dyDescent="0.25">
      <c r="A441" s="167" t="s">
        <v>1099</v>
      </c>
      <c r="B441" s="168" t="s">
        <v>1100</v>
      </c>
      <c r="C441" s="167" t="s">
        <v>242</v>
      </c>
      <c r="D441" s="167" t="s">
        <v>128</v>
      </c>
      <c r="E441" s="169">
        <v>0.74299999999999999</v>
      </c>
      <c r="F441" s="170">
        <v>0.21</v>
      </c>
      <c r="G441" s="170">
        <v>0.16</v>
      </c>
    </row>
    <row r="442" spans="1:7" x14ac:dyDescent="0.25">
      <c r="A442" s="165"/>
      <c r="B442" s="165"/>
      <c r="C442" s="165"/>
      <c r="D442" s="165"/>
      <c r="E442" s="233" t="s">
        <v>230</v>
      </c>
      <c r="F442" s="233"/>
      <c r="G442" s="171">
        <v>0.72</v>
      </c>
    </row>
    <row r="443" spans="1:7" ht="22.5" x14ac:dyDescent="0.25">
      <c r="A443" s="232" t="s">
        <v>231</v>
      </c>
      <c r="B443" s="232"/>
      <c r="C443" s="166" t="s">
        <v>226</v>
      </c>
      <c r="D443" s="166" t="s">
        <v>227</v>
      </c>
      <c r="E443" s="166" t="s">
        <v>228</v>
      </c>
      <c r="F443" s="166" t="s">
        <v>229</v>
      </c>
      <c r="G443" s="166" t="s">
        <v>3</v>
      </c>
    </row>
    <row r="444" spans="1:7" ht="22.5" x14ac:dyDescent="0.25">
      <c r="A444" s="167" t="s">
        <v>1101</v>
      </c>
      <c r="B444" s="168" t="s">
        <v>1102</v>
      </c>
      <c r="C444" s="167" t="s">
        <v>242</v>
      </c>
      <c r="D444" s="167" t="s">
        <v>232</v>
      </c>
      <c r="E444" s="169">
        <v>2.0899999999999998E-2</v>
      </c>
      <c r="F444" s="170">
        <v>20.010000000000002</v>
      </c>
      <c r="G444" s="170">
        <v>0.42</v>
      </c>
    </row>
    <row r="445" spans="1:7" x14ac:dyDescent="0.25">
      <c r="A445" s="167" t="s">
        <v>1103</v>
      </c>
      <c r="B445" s="168" t="s">
        <v>1104</v>
      </c>
      <c r="C445" s="167" t="s">
        <v>242</v>
      </c>
      <c r="D445" s="167" t="s">
        <v>232</v>
      </c>
      <c r="E445" s="169">
        <v>0.1278</v>
      </c>
      <c r="F445" s="170">
        <v>24.54</v>
      </c>
      <c r="G445" s="170">
        <v>3.14</v>
      </c>
    </row>
    <row r="446" spans="1:7" ht="33.75" x14ac:dyDescent="0.25">
      <c r="A446" s="167" t="s">
        <v>1125</v>
      </c>
      <c r="B446" s="168" t="s">
        <v>1126</v>
      </c>
      <c r="C446" s="167" t="s">
        <v>242</v>
      </c>
      <c r="D446" s="167" t="s">
        <v>238</v>
      </c>
      <c r="E446" s="169">
        <v>1</v>
      </c>
      <c r="F446" s="170">
        <v>12.06</v>
      </c>
      <c r="G446" s="170">
        <v>12.06</v>
      </c>
    </row>
    <row r="447" spans="1:7" x14ac:dyDescent="0.25">
      <c r="A447" s="165"/>
      <c r="B447" s="165"/>
      <c r="C447" s="165"/>
      <c r="D447" s="165"/>
      <c r="E447" s="233" t="s">
        <v>234</v>
      </c>
      <c r="F447" s="233"/>
      <c r="G447" s="171">
        <v>15.62</v>
      </c>
    </row>
    <row r="448" spans="1:7" x14ac:dyDescent="0.25">
      <c r="A448" s="165"/>
      <c r="B448" s="165"/>
      <c r="C448" s="165"/>
      <c r="D448" s="165"/>
      <c r="E448" s="234" t="s">
        <v>235</v>
      </c>
      <c r="F448" s="234"/>
      <c r="G448" s="172">
        <v>16.34</v>
      </c>
    </row>
    <row r="449" spans="1:7" x14ac:dyDescent="0.25">
      <c r="A449" s="165"/>
      <c r="B449" s="165"/>
      <c r="C449" s="165"/>
      <c r="D449" s="165"/>
      <c r="E449" s="234" t="s">
        <v>259</v>
      </c>
      <c r="F449" s="234"/>
      <c r="G449" s="172">
        <v>1.63</v>
      </c>
    </row>
    <row r="450" spans="1:7" x14ac:dyDescent="0.25">
      <c r="A450" s="165"/>
      <c r="B450" s="165"/>
      <c r="C450" s="165"/>
      <c r="D450" s="165"/>
      <c r="E450" s="234" t="s">
        <v>236</v>
      </c>
      <c r="F450" s="234"/>
      <c r="G450" s="172">
        <v>16.34</v>
      </c>
    </row>
    <row r="451" spans="1:7" x14ac:dyDescent="0.25">
      <c r="A451" s="165"/>
      <c r="B451" s="165"/>
      <c r="C451" s="165"/>
      <c r="D451" s="165"/>
      <c r="E451" s="234" t="s">
        <v>1016</v>
      </c>
      <c r="F451" s="234"/>
      <c r="G451" s="172">
        <v>4.25</v>
      </c>
    </row>
    <row r="452" spans="1:7" x14ac:dyDescent="0.25">
      <c r="A452" s="165"/>
      <c r="B452" s="165"/>
      <c r="C452" s="165"/>
      <c r="D452" s="165"/>
      <c r="E452" s="234" t="s">
        <v>1017</v>
      </c>
      <c r="F452" s="234"/>
      <c r="G452" s="172">
        <v>20.59</v>
      </c>
    </row>
    <row r="453" spans="1:7" x14ac:dyDescent="0.25">
      <c r="A453" s="165"/>
      <c r="B453" s="165"/>
      <c r="C453" s="230"/>
      <c r="D453" s="230"/>
      <c r="E453" s="165"/>
      <c r="F453" s="165"/>
      <c r="G453" s="165"/>
    </row>
    <row r="454" spans="1:7" x14ac:dyDescent="0.25">
      <c r="A454" s="231" t="s">
        <v>1156</v>
      </c>
      <c r="B454" s="231"/>
      <c r="C454" s="231"/>
      <c r="D454" s="231"/>
      <c r="E454" s="231"/>
      <c r="F454" s="231"/>
      <c r="G454" s="231"/>
    </row>
    <row r="455" spans="1:7" ht="22.5" x14ac:dyDescent="0.25">
      <c r="A455" s="232" t="s">
        <v>225</v>
      </c>
      <c r="B455" s="232"/>
      <c r="C455" s="166" t="s">
        <v>226</v>
      </c>
      <c r="D455" s="166" t="s">
        <v>227</v>
      </c>
      <c r="E455" s="166" t="s">
        <v>228</v>
      </c>
      <c r="F455" s="166" t="s">
        <v>229</v>
      </c>
      <c r="G455" s="166" t="s">
        <v>3</v>
      </c>
    </row>
    <row r="456" spans="1:7" ht="22.5" x14ac:dyDescent="0.25">
      <c r="A456" s="167" t="s">
        <v>1097</v>
      </c>
      <c r="B456" s="168" t="s">
        <v>1098</v>
      </c>
      <c r="C456" s="167" t="s">
        <v>242</v>
      </c>
      <c r="D456" s="167" t="s">
        <v>238</v>
      </c>
      <c r="E456" s="169">
        <v>2.5000000000000001E-2</v>
      </c>
      <c r="F456" s="170">
        <v>22.33</v>
      </c>
      <c r="G456" s="170">
        <v>0.56000000000000005</v>
      </c>
    </row>
    <row r="457" spans="1:7" ht="33.75" x14ac:dyDescent="0.25">
      <c r="A457" s="167" t="s">
        <v>1099</v>
      </c>
      <c r="B457" s="168" t="s">
        <v>1100</v>
      </c>
      <c r="C457" s="167" t="s">
        <v>242</v>
      </c>
      <c r="D457" s="167" t="s">
        <v>128</v>
      </c>
      <c r="E457" s="169">
        <v>0.54300000000000004</v>
      </c>
      <c r="F457" s="170">
        <v>0.21</v>
      </c>
      <c r="G457" s="170">
        <v>0.11</v>
      </c>
    </row>
    <row r="458" spans="1:7" x14ac:dyDescent="0.25">
      <c r="A458" s="165"/>
      <c r="B458" s="165"/>
      <c r="C458" s="165"/>
      <c r="D458" s="165"/>
      <c r="E458" s="233" t="s">
        <v>230</v>
      </c>
      <c r="F458" s="233"/>
      <c r="G458" s="171">
        <v>0.67</v>
      </c>
    </row>
    <row r="459" spans="1:7" ht="22.5" x14ac:dyDescent="0.25">
      <c r="A459" s="232" t="s">
        <v>231</v>
      </c>
      <c r="B459" s="232"/>
      <c r="C459" s="166" t="s">
        <v>226</v>
      </c>
      <c r="D459" s="166" t="s">
        <v>227</v>
      </c>
      <c r="E459" s="166" t="s">
        <v>228</v>
      </c>
      <c r="F459" s="166" t="s">
        <v>229</v>
      </c>
      <c r="G459" s="166" t="s">
        <v>3</v>
      </c>
    </row>
    <row r="460" spans="1:7" ht="22.5" x14ac:dyDescent="0.25">
      <c r="A460" s="167" t="s">
        <v>1101</v>
      </c>
      <c r="B460" s="168" t="s">
        <v>1102</v>
      </c>
      <c r="C460" s="167" t="s">
        <v>242</v>
      </c>
      <c r="D460" s="167" t="s">
        <v>232</v>
      </c>
      <c r="E460" s="169">
        <v>1.5599999999999999E-2</v>
      </c>
      <c r="F460" s="170">
        <v>20.010000000000002</v>
      </c>
      <c r="G460" s="170">
        <v>0.31</v>
      </c>
    </row>
    <row r="461" spans="1:7" x14ac:dyDescent="0.25">
      <c r="A461" s="167" t="s">
        <v>1103</v>
      </c>
      <c r="B461" s="168" t="s">
        <v>1104</v>
      </c>
      <c r="C461" s="167" t="s">
        <v>242</v>
      </c>
      <c r="D461" s="167" t="s">
        <v>232</v>
      </c>
      <c r="E461" s="169">
        <v>9.5600000000000004E-2</v>
      </c>
      <c r="F461" s="170">
        <v>24.54</v>
      </c>
      <c r="G461" s="170">
        <v>2.35</v>
      </c>
    </row>
    <row r="462" spans="1:7" ht="33.75" x14ac:dyDescent="0.25">
      <c r="A462" s="167" t="s">
        <v>1108</v>
      </c>
      <c r="B462" s="168" t="s">
        <v>1109</v>
      </c>
      <c r="C462" s="167" t="s">
        <v>242</v>
      </c>
      <c r="D462" s="167" t="s">
        <v>238</v>
      </c>
      <c r="E462" s="169">
        <v>1</v>
      </c>
      <c r="F462" s="170">
        <v>11.15</v>
      </c>
      <c r="G462" s="170">
        <v>11.15</v>
      </c>
    </row>
    <row r="463" spans="1:7" x14ac:dyDescent="0.25">
      <c r="A463" s="165"/>
      <c r="B463" s="165"/>
      <c r="C463" s="165"/>
      <c r="D463" s="165"/>
      <c r="E463" s="233" t="s">
        <v>234</v>
      </c>
      <c r="F463" s="233"/>
      <c r="G463" s="171">
        <v>13.81</v>
      </c>
    </row>
    <row r="464" spans="1:7" x14ac:dyDescent="0.25">
      <c r="A464" s="165"/>
      <c r="B464" s="165"/>
      <c r="C464" s="165"/>
      <c r="D464" s="165"/>
      <c r="E464" s="234" t="s">
        <v>235</v>
      </c>
      <c r="F464" s="234"/>
      <c r="G464" s="172">
        <v>14.48</v>
      </c>
    </row>
    <row r="465" spans="1:7" x14ac:dyDescent="0.25">
      <c r="A465" s="165"/>
      <c r="B465" s="165"/>
      <c r="C465" s="165"/>
      <c r="D465" s="165"/>
      <c r="E465" s="234" t="s">
        <v>259</v>
      </c>
      <c r="F465" s="234"/>
      <c r="G465" s="172">
        <v>1.19</v>
      </c>
    </row>
    <row r="466" spans="1:7" x14ac:dyDescent="0.25">
      <c r="A466" s="165"/>
      <c r="B466" s="165"/>
      <c r="C466" s="165"/>
      <c r="D466" s="165"/>
      <c r="E466" s="234" t="s">
        <v>236</v>
      </c>
      <c r="F466" s="234"/>
      <c r="G466" s="172">
        <v>14.48</v>
      </c>
    </row>
    <row r="467" spans="1:7" x14ac:dyDescent="0.25">
      <c r="A467" s="165"/>
      <c r="B467" s="165"/>
      <c r="C467" s="165"/>
      <c r="D467" s="165"/>
      <c r="E467" s="234" t="s">
        <v>1016</v>
      </c>
      <c r="F467" s="234"/>
      <c r="G467" s="172">
        <v>3.77</v>
      </c>
    </row>
    <row r="468" spans="1:7" x14ac:dyDescent="0.25">
      <c r="A468" s="165"/>
      <c r="B468" s="165"/>
      <c r="C468" s="165"/>
      <c r="D468" s="165"/>
      <c r="E468" s="234" t="s">
        <v>1017</v>
      </c>
      <c r="F468" s="234"/>
      <c r="G468" s="172">
        <v>18.25</v>
      </c>
    </row>
    <row r="469" spans="1:7" x14ac:dyDescent="0.25">
      <c r="A469" s="165"/>
      <c r="B469" s="165"/>
      <c r="C469" s="230"/>
      <c r="D469" s="230"/>
      <c r="E469" s="165"/>
      <c r="F469" s="165"/>
      <c r="G469" s="165"/>
    </row>
    <row r="470" spans="1:7" x14ac:dyDescent="0.25">
      <c r="A470" s="231" t="s">
        <v>1157</v>
      </c>
      <c r="B470" s="231"/>
      <c r="C470" s="231"/>
      <c r="D470" s="231"/>
      <c r="E470" s="231"/>
      <c r="F470" s="231"/>
      <c r="G470" s="231"/>
    </row>
    <row r="471" spans="1:7" ht="22.5" x14ac:dyDescent="0.25">
      <c r="A471" s="232" t="s">
        <v>225</v>
      </c>
      <c r="B471" s="232"/>
      <c r="C471" s="166" t="s">
        <v>226</v>
      </c>
      <c r="D471" s="166" t="s">
        <v>227</v>
      </c>
      <c r="E471" s="166" t="s">
        <v>228</v>
      </c>
      <c r="F471" s="166" t="s">
        <v>229</v>
      </c>
      <c r="G471" s="166" t="s">
        <v>3</v>
      </c>
    </row>
    <row r="472" spans="1:7" ht="22.5" x14ac:dyDescent="0.25">
      <c r="A472" s="167" t="s">
        <v>1097</v>
      </c>
      <c r="B472" s="168" t="s">
        <v>1098</v>
      </c>
      <c r="C472" s="167" t="s">
        <v>242</v>
      </c>
      <c r="D472" s="167" t="s">
        <v>238</v>
      </c>
      <c r="E472" s="169">
        <v>2.5000000000000001E-2</v>
      </c>
      <c r="F472" s="170">
        <v>22.33</v>
      </c>
      <c r="G472" s="170">
        <v>0.56000000000000005</v>
      </c>
    </row>
    <row r="473" spans="1:7" ht="33.75" x14ac:dyDescent="0.25">
      <c r="A473" s="167" t="s">
        <v>1099</v>
      </c>
      <c r="B473" s="168" t="s">
        <v>1100</v>
      </c>
      <c r="C473" s="167" t="s">
        <v>242</v>
      </c>
      <c r="D473" s="167" t="s">
        <v>128</v>
      </c>
      <c r="E473" s="169">
        <v>1.19</v>
      </c>
      <c r="F473" s="170">
        <v>0.21</v>
      </c>
      <c r="G473" s="170">
        <v>0.25</v>
      </c>
    </row>
    <row r="474" spans="1:7" x14ac:dyDescent="0.25">
      <c r="A474" s="165"/>
      <c r="B474" s="165"/>
      <c r="C474" s="165"/>
      <c r="D474" s="165"/>
      <c r="E474" s="233" t="s">
        <v>230</v>
      </c>
      <c r="F474" s="233"/>
      <c r="G474" s="171">
        <v>0.81</v>
      </c>
    </row>
    <row r="475" spans="1:7" ht="22.5" x14ac:dyDescent="0.25">
      <c r="A475" s="232" t="s">
        <v>231</v>
      </c>
      <c r="B475" s="232"/>
      <c r="C475" s="166" t="s">
        <v>226</v>
      </c>
      <c r="D475" s="166" t="s">
        <v>227</v>
      </c>
      <c r="E475" s="166" t="s">
        <v>228</v>
      </c>
      <c r="F475" s="166" t="s">
        <v>229</v>
      </c>
      <c r="G475" s="166" t="s">
        <v>3</v>
      </c>
    </row>
    <row r="476" spans="1:7" ht="22.5" x14ac:dyDescent="0.25">
      <c r="A476" s="167" t="s">
        <v>1101</v>
      </c>
      <c r="B476" s="168" t="s">
        <v>1102</v>
      </c>
      <c r="C476" s="167" t="s">
        <v>242</v>
      </c>
      <c r="D476" s="167" t="s">
        <v>232</v>
      </c>
      <c r="E476" s="169">
        <v>3.4000000000000002E-2</v>
      </c>
      <c r="F476" s="170">
        <v>20.010000000000002</v>
      </c>
      <c r="G476" s="170">
        <v>0.68</v>
      </c>
    </row>
    <row r="477" spans="1:7" x14ac:dyDescent="0.25">
      <c r="A477" s="167" t="s">
        <v>1103</v>
      </c>
      <c r="B477" s="168" t="s">
        <v>1104</v>
      </c>
      <c r="C477" s="167" t="s">
        <v>242</v>
      </c>
      <c r="D477" s="167" t="s">
        <v>232</v>
      </c>
      <c r="E477" s="169">
        <v>0.2</v>
      </c>
      <c r="F477" s="170">
        <v>24.54</v>
      </c>
      <c r="G477" s="170">
        <v>4.91</v>
      </c>
    </row>
    <row r="478" spans="1:7" ht="33.75" x14ac:dyDescent="0.25">
      <c r="A478" s="167" t="s">
        <v>1111</v>
      </c>
      <c r="B478" s="168" t="s">
        <v>1112</v>
      </c>
      <c r="C478" s="167" t="s">
        <v>242</v>
      </c>
      <c r="D478" s="167" t="s">
        <v>238</v>
      </c>
      <c r="E478" s="169">
        <v>1</v>
      </c>
      <c r="F478" s="170">
        <v>11.96</v>
      </c>
      <c r="G478" s="170">
        <v>11.96</v>
      </c>
    </row>
    <row r="479" spans="1:7" x14ac:dyDescent="0.25">
      <c r="A479" s="165"/>
      <c r="B479" s="165"/>
      <c r="C479" s="165"/>
      <c r="D479" s="165"/>
      <c r="E479" s="233" t="s">
        <v>234</v>
      </c>
      <c r="F479" s="233"/>
      <c r="G479" s="171">
        <v>17.55</v>
      </c>
    </row>
    <row r="480" spans="1:7" x14ac:dyDescent="0.25">
      <c r="A480" s="165"/>
      <c r="B480" s="165"/>
      <c r="C480" s="165"/>
      <c r="D480" s="165"/>
      <c r="E480" s="234" t="s">
        <v>235</v>
      </c>
      <c r="F480" s="234"/>
      <c r="G480" s="172">
        <v>18.36</v>
      </c>
    </row>
    <row r="481" spans="1:7" x14ac:dyDescent="0.25">
      <c r="A481" s="165"/>
      <c r="B481" s="165"/>
      <c r="C481" s="165"/>
      <c r="D481" s="165"/>
      <c r="E481" s="234" t="s">
        <v>259</v>
      </c>
      <c r="F481" s="234"/>
      <c r="G481" s="172">
        <v>3.47</v>
      </c>
    </row>
    <row r="482" spans="1:7" x14ac:dyDescent="0.25">
      <c r="A482" s="165"/>
      <c r="B482" s="165"/>
      <c r="C482" s="165"/>
      <c r="D482" s="165"/>
      <c r="E482" s="234" t="s">
        <v>236</v>
      </c>
      <c r="F482" s="234"/>
      <c r="G482" s="172">
        <v>18.36</v>
      </c>
    </row>
    <row r="483" spans="1:7" x14ac:dyDescent="0.25">
      <c r="A483" s="165"/>
      <c r="B483" s="165"/>
      <c r="C483" s="165"/>
      <c r="D483" s="165"/>
      <c r="E483" s="234" t="s">
        <v>1016</v>
      </c>
      <c r="F483" s="234"/>
      <c r="G483" s="172">
        <v>4.78</v>
      </c>
    </row>
    <row r="484" spans="1:7" x14ac:dyDescent="0.25">
      <c r="A484" s="165"/>
      <c r="B484" s="165"/>
      <c r="C484" s="165"/>
      <c r="D484" s="165"/>
      <c r="E484" s="234" t="s">
        <v>1017</v>
      </c>
      <c r="F484" s="234"/>
      <c r="G484" s="172">
        <v>23.14</v>
      </c>
    </row>
    <row r="485" spans="1:7" x14ac:dyDescent="0.25">
      <c r="A485" s="165"/>
      <c r="B485" s="165"/>
      <c r="C485" s="230"/>
      <c r="D485" s="230"/>
      <c r="E485" s="165"/>
      <c r="F485" s="165"/>
      <c r="G485" s="165"/>
    </row>
    <row r="486" spans="1:7" x14ac:dyDescent="0.25">
      <c r="A486" s="231" t="s">
        <v>1158</v>
      </c>
      <c r="B486" s="231"/>
      <c r="C486" s="231"/>
      <c r="D486" s="231"/>
      <c r="E486" s="231"/>
      <c r="F486" s="231"/>
      <c r="G486" s="231"/>
    </row>
    <row r="487" spans="1:7" ht="22.5" x14ac:dyDescent="0.25">
      <c r="A487" s="232" t="s">
        <v>225</v>
      </c>
      <c r="B487" s="232"/>
      <c r="C487" s="166" t="s">
        <v>226</v>
      </c>
      <c r="D487" s="166" t="s">
        <v>227</v>
      </c>
      <c r="E487" s="166" t="s">
        <v>228</v>
      </c>
      <c r="F487" s="166" t="s">
        <v>229</v>
      </c>
      <c r="G487" s="166" t="s">
        <v>3</v>
      </c>
    </row>
    <row r="488" spans="1:7" ht="45" x14ac:dyDescent="0.25">
      <c r="A488" s="167" t="s">
        <v>1159</v>
      </c>
      <c r="B488" s="168" t="s">
        <v>1160</v>
      </c>
      <c r="C488" s="167" t="s">
        <v>242</v>
      </c>
      <c r="D488" s="167" t="s">
        <v>127</v>
      </c>
      <c r="E488" s="169">
        <v>1.103</v>
      </c>
      <c r="F488" s="170">
        <v>584.6</v>
      </c>
      <c r="G488" s="170">
        <v>644.80999999999995</v>
      </c>
    </row>
    <row r="489" spans="1:7" x14ac:dyDescent="0.25">
      <c r="A489" s="165"/>
      <c r="B489" s="165"/>
      <c r="C489" s="165"/>
      <c r="D489" s="165"/>
      <c r="E489" s="233" t="s">
        <v>230</v>
      </c>
      <c r="F489" s="233"/>
      <c r="G489" s="171">
        <v>644.80999999999995</v>
      </c>
    </row>
    <row r="490" spans="1:7" ht="22.5" x14ac:dyDescent="0.25">
      <c r="A490" s="232" t="s">
        <v>231</v>
      </c>
      <c r="B490" s="232"/>
      <c r="C490" s="166" t="s">
        <v>226</v>
      </c>
      <c r="D490" s="166" t="s">
        <v>227</v>
      </c>
      <c r="E490" s="166" t="s">
        <v>228</v>
      </c>
      <c r="F490" s="166" t="s">
        <v>229</v>
      </c>
      <c r="G490" s="166" t="s">
        <v>3</v>
      </c>
    </row>
    <row r="491" spans="1:7" ht="22.5" x14ac:dyDescent="0.25">
      <c r="A491" s="167" t="s">
        <v>317</v>
      </c>
      <c r="B491" s="168" t="s">
        <v>318</v>
      </c>
      <c r="C491" s="167" t="s">
        <v>242</v>
      </c>
      <c r="D491" s="167" t="s">
        <v>232</v>
      </c>
      <c r="E491" s="169">
        <v>8.5000000000000006E-2</v>
      </c>
      <c r="F491" s="170">
        <v>24.42</v>
      </c>
      <c r="G491" s="170">
        <v>2.08</v>
      </c>
    </row>
    <row r="492" spans="1:7" x14ac:dyDescent="0.25">
      <c r="A492" s="167" t="s">
        <v>327</v>
      </c>
      <c r="B492" s="168" t="s">
        <v>239</v>
      </c>
      <c r="C492" s="167" t="s">
        <v>242</v>
      </c>
      <c r="D492" s="167" t="s">
        <v>232</v>
      </c>
      <c r="E492" s="169">
        <v>0.51200000000000001</v>
      </c>
      <c r="F492" s="170">
        <v>24.68</v>
      </c>
      <c r="G492" s="170">
        <v>12.64</v>
      </c>
    </row>
    <row r="493" spans="1:7" x14ac:dyDescent="0.25">
      <c r="A493" s="167" t="s">
        <v>328</v>
      </c>
      <c r="B493" s="168" t="s">
        <v>233</v>
      </c>
      <c r="C493" s="167" t="s">
        <v>242</v>
      </c>
      <c r="D493" s="167" t="s">
        <v>232</v>
      </c>
      <c r="E493" s="169">
        <v>0.58599999999999997</v>
      </c>
      <c r="F493" s="170">
        <v>19.5</v>
      </c>
      <c r="G493" s="170">
        <v>11.43</v>
      </c>
    </row>
    <row r="494" spans="1:7" ht="33.75" x14ac:dyDescent="0.25">
      <c r="A494" s="167" t="s">
        <v>1116</v>
      </c>
      <c r="B494" s="168" t="s">
        <v>1117</v>
      </c>
      <c r="C494" s="167" t="s">
        <v>242</v>
      </c>
      <c r="D494" s="167" t="s">
        <v>321</v>
      </c>
      <c r="E494" s="169">
        <v>0.127</v>
      </c>
      <c r="F494" s="170">
        <v>0.56000000000000005</v>
      </c>
      <c r="G494" s="170">
        <v>7.0000000000000007E-2</v>
      </c>
    </row>
    <row r="495" spans="1:7" ht="33.75" x14ac:dyDescent="0.25">
      <c r="A495" s="167" t="s">
        <v>1118</v>
      </c>
      <c r="B495" s="168" t="s">
        <v>1119</v>
      </c>
      <c r="C495" s="167" t="s">
        <v>242</v>
      </c>
      <c r="D495" s="167" t="s">
        <v>311</v>
      </c>
      <c r="E495" s="169">
        <v>4.3999999999999997E-2</v>
      </c>
      <c r="F495" s="170">
        <v>1.51</v>
      </c>
      <c r="G495" s="170">
        <v>7.0000000000000007E-2</v>
      </c>
    </row>
    <row r="496" spans="1:7" x14ac:dyDescent="0.25">
      <c r="A496" s="165"/>
      <c r="B496" s="165"/>
      <c r="C496" s="165"/>
      <c r="D496" s="165"/>
      <c r="E496" s="233" t="s">
        <v>234</v>
      </c>
      <c r="F496" s="233"/>
      <c r="G496" s="171">
        <v>26.29</v>
      </c>
    </row>
    <row r="497" spans="1:7" x14ac:dyDescent="0.25">
      <c r="A497" s="165"/>
      <c r="B497" s="165"/>
      <c r="C497" s="165"/>
      <c r="D497" s="165"/>
      <c r="E497" s="234" t="s">
        <v>235</v>
      </c>
      <c r="F497" s="234"/>
      <c r="G497" s="172">
        <v>671.11</v>
      </c>
    </row>
    <row r="498" spans="1:7" x14ac:dyDescent="0.25">
      <c r="A498" s="165"/>
      <c r="B498" s="165"/>
      <c r="C498" s="165"/>
      <c r="D498" s="165"/>
      <c r="E498" s="234" t="s">
        <v>259</v>
      </c>
      <c r="F498" s="234"/>
      <c r="G498" s="172">
        <v>9.6999999999999993</v>
      </c>
    </row>
    <row r="499" spans="1:7" x14ac:dyDescent="0.25">
      <c r="A499" s="165"/>
      <c r="B499" s="165"/>
      <c r="C499" s="165"/>
      <c r="D499" s="165"/>
      <c r="E499" s="234" t="s">
        <v>236</v>
      </c>
      <c r="F499" s="234"/>
      <c r="G499" s="172">
        <v>671.11</v>
      </c>
    </row>
    <row r="500" spans="1:7" x14ac:dyDescent="0.25">
      <c r="A500" s="165"/>
      <c r="B500" s="165"/>
      <c r="C500" s="165"/>
      <c r="D500" s="165"/>
      <c r="E500" s="234" t="s">
        <v>1016</v>
      </c>
      <c r="F500" s="234"/>
      <c r="G500" s="172">
        <v>174.56</v>
      </c>
    </row>
    <row r="501" spans="1:7" x14ac:dyDescent="0.25">
      <c r="A501" s="165"/>
      <c r="B501" s="165"/>
      <c r="C501" s="165"/>
      <c r="D501" s="165"/>
      <c r="E501" s="234" t="s">
        <v>1017</v>
      </c>
      <c r="F501" s="234"/>
      <c r="G501" s="172">
        <v>845.67</v>
      </c>
    </row>
    <row r="502" spans="1:7" x14ac:dyDescent="0.25">
      <c r="A502" s="165"/>
      <c r="B502" s="165"/>
      <c r="C502" s="230"/>
      <c r="D502" s="230"/>
      <c r="E502" s="165"/>
      <c r="F502" s="165"/>
      <c r="G502" s="165"/>
    </row>
    <row r="503" spans="1:7" x14ac:dyDescent="0.25">
      <c r="A503" s="231" t="s">
        <v>1161</v>
      </c>
      <c r="B503" s="231"/>
      <c r="C503" s="231"/>
      <c r="D503" s="231"/>
      <c r="E503" s="231"/>
      <c r="F503" s="231"/>
      <c r="G503" s="231"/>
    </row>
    <row r="504" spans="1:7" ht="22.5" x14ac:dyDescent="0.25">
      <c r="A504" s="232" t="s">
        <v>1130</v>
      </c>
      <c r="B504" s="232"/>
      <c r="C504" s="166" t="s">
        <v>226</v>
      </c>
      <c r="D504" s="166" t="s">
        <v>227</v>
      </c>
      <c r="E504" s="166" t="s">
        <v>228</v>
      </c>
      <c r="F504" s="166" t="s">
        <v>229</v>
      </c>
      <c r="G504" s="166" t="s">
        <v>3</v>
      </c>
    </row>
    <row r="505" spans="1:7" ht="33.75" x14ac:dyDescent="0.25">
      <c r="A505" s="167" t="s">
        <v>1131</v>
      </c>
      <c r="B505" s="168" t="s">
        <v>1132</v>
      </c>
      <c r="C505" s="167" t="s">
        <v>242</v>
      </c>
      <c r="D505" s="167" t="s">
        <v>1133</v>
      </c>
      <c r="E505" s="169">
        <v>0.19600000000000001</v>
      </c>
      <c r="F505" s="170">
        <v>10.4</v>
      </c>
      <c r="G505" s="170">
        <v>2.04</v>
      </c>
    </row>
    <row r="506" spans="1:7" ht="33.75" x14ac:dyDescent="0.25">
      <c r="A506" s="167" t="s">
        <v>1134</v>
      </c>
      <c r="B506" s="168" t="s">
        <v>1135</v>
      </c>
      <c r="C506" s="167" t="s">
        <v>242</v>
      </c>
      <c r="D506" s="167" t="s">
        <v>1133</v>
      </c>
      <c r="E506" s="169">
        <v>0.78500000000000003</v>
      </c>
      <c r="F506" s="170">
        <v>4</v>
      </c>
      <c r="G506" s="170">
        <v>3.14</v>
      </c>
    </row>
    <row r="507" spans="1:7" ht="45" x14ac:dyDescent="0.25">
      <c r="A507" s="167" t="s">
        <v>1136</v>
      </c>
      <c r="B507" s="168" t="s">
        <v>1137</v>
      </c>
      <c r="C507" s="167" t="s">
        <v>242</v>
      </c>
      <c r="D507" s="167" t="s">
        <v>1133</v>
      </c>
      <c r="E507" s="169">
        <v>0.39300000000000002</v>
      </c>
      <c r="F507" s="170">
        <v>16</v>
      </c>
      <c r="G507" s="170">
        <v>6.29</v>
      </c>
    </row>
    <row r="508" spans="1:7" x14ac:dyDescent="0.25">
      <c r="A508" s="165"/>
      <c r="B508" s="165"/>
      <c r="C508" s="165"/>
      <c r="D508" s="165"/>
      <c r="E508" s="233" t="s">
        <v>1138</v>
      </c>
      <c r="F508" s="233"/>
      <c r="G508" s="171">
        <v>11.47</v>
      </c>
    </row>
    <row r="509" spans="1:7" ht="22.5" x14ac:dyDescent="0.25">
      <c r="A509" s="232" t="s">
        <v>225</v>
      </c>
      <c r="B509" s="232"/>
      <c r="C509" s="166" t="s">
        <v>226</v>
      </c>
      <c r="D509" s="166" t="s">
        <v>227</v>
      </c>
      <c r="E509" s="166" t="s">
        <v>228</v>
      </c>
      <c r="F509" s="166" t="s">
        <v>229</v>
      </c>
      <c r="G509" s="166" t="s">
        <v>3</v>
      </c>
    </row>
    <row r="510" spans="1:7" ht="33.75" x14ac:dyDescent="0.25">
      <c r="A510" s="167" t="s">
        <v>1084</v>
      </c>
      <c r="B510" s="168" t="s">
        <v>1085</v>
      </c>
      <c r="C510" s="167" t="s">
        <v>242</v>
      </c>
      <c r="D510" s="167" t="s">
        <v>241</v>
      </c>
      <c r="E510" s="169">
        <v>4.0000000000000001E-3</v>
      </c>
      <c r="F510" s="170">
        <v>7.45</v>
      </c>
      <c r="G510" s="170">
        <v>0.03</v>
      </c>
    </row>
    <row r="511" spans="1:7" ht="22.5" x14ac:dyDescent="0.25">
      <c r="A511" s="167" t="s">
        <v>1090</v>
      </c>
      <c r="B511" s="168" t="s">
        <v>1091</v>
      </c>
      <c r="C511" s="167" t="s">
        <v>242</v>
      </c>
      <c r="D511" s="167" t="s">
        <v>238</v>
      </c>
      <c r="E511" s="169">
        <v>1.9E-2</v>
      </c>
      <c r="F511" s="170">
        <v>28.02</v>
      </c>
      <c r="G511" s="170">
        <v>0.53</v>
      </c>
    </row>
    <row r="512" spans="1:7" x14ac:dyDescent="0.25">
      <c r="A512" s="165"/>
      <c r="B512" s="165"/>
      <c r="C512" s="165"/>
      <c r="D512" s="165"/>
      <c r="E512" s="233" t="s">
        <v>230</v>
      </c>
      <c r="F512" s="233"/>
      <c r="G512" s="171">
        <v>0.56000000000000005</v>
      </c>
    </row>
    <row r="513" spans="1:7" ht="22.5" x14ac:dyDescent="0.25">
      <c r="A513" s="232" t="s">
        <v>231</v>
      </c>
      <c r="B513" s="232"/>
      <c r="C513" s="166" t="s">
        <v>226</v>
      </c>
      <c r="D513" s="166" t="s">
        <v>227</v>
      </c>
      <c r="E513" s="166" t="s">
        <v>228</v>
      </c>
      <c r="F513" s="166" t="s">
        <v>229</v>
      </c>
      <c r="G513" s="166" t="s">
        <v>3</v>
      </c>
    </row>
    <row r="514" spans="1:7" ht="22.5" x14ac:dyDescent="0.25">
      <c r="A514" s="167" t="s">
        <v>316</v>
      </c>
      <c r="B514" s="168" t="s">
        <v>240</v>
      </c>
      <c r="C514" s="167" t="s">
        <v>242</v>
      </c>
      <c r="D514" s="167" t="s">
        <v>232</v>
      </c>
      <c r="E514" s="169">
        <v>0.1</v>
      </c>
      <c r="F514" s="170">
        <v>19.920000000000002</v>
      </c>
      <c r="G514" s="170">
        <v>1.99</v>
      </c>
    </row>
    <row r="515" spans="1:7" ht="22.5" x14ac:dyDescent="0.25">
      <c r="A515" s="167" t="s">
        <v>317</v>
      </c>
      <c r="B515" s="168" t="s">
        <v>318</v>
      </c>
      <c r="C515" s="167" t="s">
        <v>242</v>
      </c>
      <c r="D515" s="167" t="s">
        <v>232</v>
      </c>
      <c r="E515" s="169">
        <v>0.43</v>
      </c>
      <c r="F515" s="170">
        <v>24.42</v>
      </c>
      <c r="G515" s="170">
        <v>10.5</v>
      </c>
    </row>
    <row r="516" spans="1:7" ht="45" x14ac:dyDescent="0.25">
      <c r="A516" s="167" t="s">
        <v>1139</v>
      </c>
      <c r="B516" s="168" t="s">
        <v>1140</v>
      </c>
      <c r="C516" s="167" t="s">
        <v>242</v>
      </c>
      <c r="D516" s="167" t="s">
        <v>125</v>
      </c>
      <c r="E516" s="169">
        <v>6.7000000000000004E-2</v>
      </c>
      <c r="F516" s="170">
        <v>216.49</v>
      </c>
      <c r="G516" s="170">
        <v>14.5</v>
      </c>
    </row>
    <row r="517" spans="1:7" x14ac:dyDescent="0.25">
      <c r="A517" s="165"/>
      <c r="B517" s="165"/>
      <c r="C517" s="165"/>
      <c r="D517" s="165"/>
      <c r="E517" s="233" t="s">
        <v>234</v>
      </c>
      <c r="F517" s="233"/>
      <c r="G517" s="171">
        <v>26.99</v>
      </c>
    </row>
    <row r="518" spans="1:7" x14ac:dyDescent="0.25">
      <c r="A518" s="165"/>
      <c r="B518" s="165"/>
      <c r="C518" s="165"/>
      <c r="D518" s="165"/>
      <c r="E518" s="234" t="s">
        <v>235</v>
      </c>
      <c r="F518" s="234"/>
      <c r="G518" s="172">
        <v>39.020000000000003</v>
      </c>
    </row>
    <row r="519" spans="1:7" x14ac:dyDescent="0.25">
      <c r="A519" s="165"/>
      <c r="B519" s="165"/>
      <c r="C519" s="165"/>
      <c r="D519" s="165"/>
      <c r="E519" s="234" t="s">
        <v>259</v>
      </c>
      <c r="F519" s="234"/>
      <c r="G519" s="172">
        <v>6.45</v>
      </c>
    </row>
    <row r="520" spans="1:7" x14ac:dyDescent="0.25">
      <c r="A520" s="165"/>
      <c r="B520" s="165"/>
      <c r="C520" s="165"/>
      <c r="D520" s="165"/>
      <c r="E520" s="234" t="s">
        <v>236</v>
      </c>
      <c r="F520" s="234"/>
      <c r="G520" s="172">
        <v>39.020000000000003</v>
      </c>
    </row>
    <row r="521" spans="1:7" x14ac:dyDescent="0.25">
      <c r="A521" s="165"/>
      <c r="B521" s="165"/>
      <c r="C521" s="165"/>
      <c r="D521" s="165"/>
      <c r="E521" s="234" t="s">
        <v>1016</v>
      </c>
      <c r="F521" s="234"/>
      <c r="G521" s="172">
        <v>10.15</v>
      </c>
    </row>
    <row r="522" spans="1:7" x14ac:dyDescent="0.25">
      <c r="A522" s="165"/>
      <c r="B522" s="165"/>
      <c r="C522" s="165"/>
      <c r="D522" s="165"/>
      <c r="E522" s="234" t="s">
        <v>1017</v>
      </c>
      <c r="F522" s="234"/>
      <c r="G522" s="172">
        <v>49.17</v>
      </c>
    </row>
    <row r="523" spans="1:7" x14ac:dyDescent="0.25">
      <c r="A523" s="165"/>
      <c r="B523" s="165"/>
      <c r="C523" s="230"/>
      <c r="D523" s="230"/>
      <c r="E523" s="165"/>
      <c r="F523" s="165"/>
      <c r="G523" s="165"/>
    </row>
    <row r="524" spans="1:7" x14ac:dyDescent="0.25">
      <c r="A524" s="231" t="s">
        <v>1162</v>
      </c>
      <c r="B524" s="231"/>
      <c r="C524" s="231"/>
      <c r="D524" s="231"/>
      <c r="E524" s="231"/>
      <c r="F524" s="231"/>
      <c r="G524" s="231"/>
    </row>
    <row r="525" spans="1:7" ht="22.5" x14ac:dyDescent="0.25">
      <c r="A525" s="232" t="s">
        <v>225</v>
      </c>
      <c r="B525" s="232"/>
      <c r="C525" s="166" t="s">
        <v>226</v>
      </c>
      <c r="D525" s="166" t="s">
        <v>227</v>
      </c>
      <c r="E525" s="166" t="s">
        <v>228</v>
      </c>
      <c r="F525" s="166" t="s">
        <v>229</v>
      </c>
      <c r="G525" s="166" t="s">
        <v>3</v>
      </c>
    </row>
    <row r="526" spans="1:7" ht="22.5" x14ac:dyDescent="0.25">
      <c r="A526" s="167" t="s">
        <v>1097</v>
      </c>
      <c r="B526" s="168" t="s">
        <v>1098</v>
      </c>
      <c r="C526" s="167" t="s">
        <v>242</v>
      </c>
      <c r="D526" s="167" t="s">
        <v>238</v>
      </c>
      <c r="E526" s="169">
        <v>2.5000000000000001E-2</v>
      </c>
      <c r="F526" s="170">
        <v>22.33</v>
      </c>
      <c r="G526" s="170">
        <v>0.56000000000000005</v>
      </c>
    </row>
    <row r="527" spans="1:7" ht="33.75" x14ac:dyDescent="0.25">
      <c r="A527" s="167" t="s">
        <v>1099</v>
      </c>
      <c r="B527" s="168" t="s">
        <v>1100</v>
      </c>
      <c r="C527" s="167" t="s">
        <v>242</v>
      </c>
      <c r="D527" s="167" t="s">
        <v>128</v>
      </c>
      <c r="E527" s="169">
        <v>0.54300000000000004</v>
      </c>
      <c r="F527" s="170">
        <v>0.21</v>
      </c>
      <c r="G527" s="170">
        <v>0.11</v>
      </c>
    </row>
    <row r="528" spans="1:7" x14ac:dyDescent="0.25">
      <c r="A528" s="165"/>
      <c r="B528" s="165"/>
      <c r="C528" s="165"/>
      <c r="D528" s="165"/>
      <c r="E528" s="233" t="s">
        <v>230</v>
      </c>
      <c r="F528" s="233"/>
      <c r="G528" s="171">
        <v>0.67</v>
      </c>
    </row>
    <row r="529" spans="1:7" ht="22.5" x14ac:dyDescent="0.25">
      <c r="A529" s="232" t="s">
        <v>231</v>
      </c>
      <c r="B529" s="232"/>
      <c r="C529" s="166" t="s">
        <v>226</v>
      </c>
      <c r="D529" s="166" t="s">
        <v>227</v>
      </c>
      <c r="E529" s="166" t="s">
        <v>228</v>
      </c>
      <c r="F529" s="166" t="s">
        <v>229</v>
      </c>
      <c r="G529" s="166" t="s">
        <v>3</v>
      </c>
    </row>
    <row r="530" spans="1:7" ht="22.5" x14ac:dyDescent="0.25">
      <c r="A530" s="167" t="s">
        <v>1101</v>
      </c>
      <c r="B530" s="168" t="s">
        <v>1102</v>
      </c>
      <c r="C530" s="167" t="s">
        <v>242</v>
      </c>
      <c r="D530" s="167" t="s">
        <v>232</v>
      </c>
      <c r="E530" s="169">
        <v>1.21E-2</v>
      </c>
      <c r="F530" s="170">
        <v>20.010000000000002</v>
      </c>
      <c r="G530" s="170">
        <v>0.24</v>
      </c>
    </row>
    <row r="531" spans="1:7" x14ac:dyDescent="0.25">
      <c r="A531" s="167" t="s">
        <v>1103</v>
      </c>
      <c r="B531" s="168" t="s">
        <v>1104</v>
      </c>
      <c r="C531" s="167" t="s">
        <v>242</v>
      </c>
      <c r="D531" s="167" t="s">
        <v>232</v>
      </c>
      <c r="E531" s="169">
        <v>7.4300000000000005E-2</v>
      </c>
      <c r="F531" s="170">
        <v>24.54</v>
      </c>
      <c r="G531" s="170">
        <v>1.82</v>
      </c>
    </row>
    <row r="532" spans="1:7" ht="33.75" x14ac:dyDescent="0.25">
      <c r="A532" s="167" t="s">
        <v>1108</v>
      </c>
      <c r="B532" s="168" t="s">
        <v>1109</v>
      </c>
      <c r="C532" s="167" t="s">
        <v>242</v>
      </c>
      <c r="D532" s="167" t="s">
        <v>238</v>
      </c>
      <c r="E532" s="169">
        <v>1</v>
      </c>
      <c r="F532" s="170">
        <v>11.15</v>
      </c>
      <c r="G532" s="170">
        <v>11.15</v>
      </c>
    </row>
    <row r="533" spans="1:7" x14ac:dyDescent="0.25">
      <c r="A533" s="165"/>
      <c r="B533" s="165"/>
      <c r="C533" s="165"/>
      <c r="D533" s="165"/>
      <c r="E533" s="233" t="s">
        <v>234</v>
      </c>
      <c r="F533" s="233"/>
      <c r="G533" s="171">
        <v>13.21</v>
      </c>
    </row>
    <row r="534" spans="1:7" x14ac:dyDescent="0.25">
      <c r="A534" s="165"/>
      <c r="B534" s="165"/>
      <c r="C534" s="165"/>
      <c r="D534" s="165"/>
      <c r="E534" s="234" t="s">
        <v>235</v>
      </c>
      <c r="F534" s="234"/>
      <c r="G534" s="172">
        <v>13.88</v>
      </c>
    </row>
    <row r="535" spans="1:7" x14ac:dyDescent="0.25">
      <c r="A535" s="165"/>
      <c r="B535" s="165"/>
      <c r="C535" s="165"/>
      <c r="D535" s="165"/>
      <c r="E535" s="234" t="s">
        <v>259</v>
      </c>
      <c r="F535" s="234"/>
      <c r="G535" s="172">
        <v>0.95</v>
      </c>
    </row>
    <row r="536" spans="1:7" x14ac:dyDescent="0.25">
      <c r="A536" s="165"/>
      <c r="B536" s="165"/>
      <c r="C536" s="165"/>
      <c r="D536" s="165"/>
      <c r="E536" s="234" t="s">
        <v>236</v>
      </c>
      <c r="F536" s="234"/>
      <c r="G536" s="172">
        <v>13.88</v>
      </c>
    </row>
    <row r="537" spans="1:7" x14ac:dyDescent="0.25">
      <c r="A537" s="165"/>
      <c r="B537" s="165"/>
      <c r="C537" s="165"/>
      <c r="D537" s="165"/>
      <c r="E537" s="234" t="s">
        <v>1016</v>
      </c>
      <c r="F537" s="234"/>
      <c r="G537" s="172">
        <v>3.61</v>
      </c>
    </row>
    <row r="538" spans="1:7" x14ac:dyDescent="0.25">
      <c r="A538" s="165"/>
      <c r="B538" s="165"/>
      <c r="C538" s="165"/>
      <c r="D538" s="165"/>
      <c r="E538" s="234" t="s">
        <v>1017</v>
      </c>
      <c r="F538" s="234"/>
      <c r="G538" s="172">
        <v>17.489999999999998</v>
      </c>
    </row>
    <row r="539" spans="1:7" x14ac:dyDescent="0.25">
      <c r="A539" s="165"/>
      <c r="B539" s="165"/>
      <c r="C539" s="230"/>
      <c r="D539" s="230"/>
      <c r="E539" s="165"/>
      <c r="F539" s="165"/>
      <c r="G539" s="165"/>
    </row>
    <row r="540" spans="1:7" x14ac:dyDescent="0.25">
      <c r="A540" s="231" t="s">
        <v>1163</v>
      </c>
      <c r="B540" s="231"/>
      <c r="C540" s="231"/>
      <c r="D540" s="231"/>
      <c r="E540" s="231"/>
      <c r="F540" s="231"/>
      <c r="G540" s="231"/>
    </row>
    <row r="541" spans="1:7" ht="22.5" x14ac:dyDescent="0.25">
      <c r="A541" s="232" t="s">
        <v>225</v>
      </c>
      <c r="B541" s="232"/>
      <c r="C541" s="166" t="s">
        <v>226</v>
      </c>
      <c r="D541" s="166" t="s">
        <v>227</v>
      </c>
      <c r="E541" s="166" t="s">
        <v>228</v>
      </c>
      <c r="F541" s="166" t="s">
        <v>229</v>
      </c>
      <c r="G541" s="166" t="s">
        <v>3</v>
      </c>
    </row>
    <row r="542" spans="1:7" ht="22.5" x14ac:dyDescent="0.25">
      <c r="A542" s="167" t="s">
        <v>1097</v>
      </c>
      <c r="B542" s="168" t="s">
        <v>1098</v>
      </c>
      <c r="C542" s="167" t="s">
        <v>242</v>
      </c>
      <c r="D542" s="167" t="s">
        <v>238</v>
      </c>
      <c r="E542" s="169">
        <v>2.5000000000000001E-2</v>
      </c>
      <c r="F542" s="170">
        <v>22.33</v>
      </c>
      <c r="G542" s="170">
        <v>0.56000000000000005</v>
      </c>
    </row>
    <row r="543" spans="1:7" ht="33.75" x14ac:dyDescent="0.25">
      <c r="A543" s="167" t="s">
        <v>1099</v>
      </c>
      <c r="B543" s="168" t="s">
        <v>1100</v>
      </c>
      <c r="C543" s="167" t="s">
        <v>242</v>
      </c>
      <c r="D543" s="167" t="s">
        <v>128</v>
      </c>
      <c r="E543" s="169">
        <v>1.19</v>
      </c>
      <c r="F543" s="170">
        <v>0.21</v>
      </c>
      <c r="G543" s="170">
        <v>0.25</v>
      </c>
    </row>
    <row r="544" spans="1:7" x14ac:dyDescent="0.25">
      <c r="A544" s="165"/>
      <c r="B544" s="165"/>
      <c r="C544" s="165"/>
      <c r="D544" s="165"/>
      <c r="E544" s="233" t="s">
        <v>230</v>
      </c>
      <c r="F544" s="233"/>
      <c r="G544" s="171">
        <v>0.81</v>
      </c>
    </row>
    <row r="545" spans="1:7" ht="22.5" x14ac:dyDescent="0.25">
      <c r="A545" s="232" t="s">
        <v>231</v>
      </c>
      <c r="B545" s="232"/>
      <c r="C545" s="166" t="s">
        <v>226</v>
      </c>
      <c r="D545" s="166" t="s">
        <v>227</v>
      </c>
      <c r="E545" s="166" t="s">
        <v>228</v>
      </c>
      <c r="F545" s="166" t="s">
        <v>229</v>
      </c>
      <c r="G545" s="166" t="s">
        <v>3</v>
      </c>
    </row>
    <row r="546" spans="1:7" ht="22.5" x14ac:dyDescent="0.25">
      <c r="A546" s="167" t="s">
        <v>1101</v>
      </c>
      <c r="B546" s="168" t="s">
        <v>1102</v>
      </c>
      <c r="C546" s="167" t="s">
        <v>242</v>
      </c>
      <c r="D546" s="167" t="s">
        <v>232</v>
      </c>
      <c r="E546" s="169">
        <v>2.8500000000000001E-2</v>
      </c>
      <c r="F546" s="170">
        <v>20.010000000000002</v>
      </c>
      <c r="G546" s="170">
        <v>0.56999999999999995</v>
      </c>
    </row>
    <row r="547" spans="1:7" x14ac:dyDescent="0.25">
      <c r="A547" s="167" t="s">
        <v>1103</v>
      </c>
      <c r="B547" s="168" t="s">
        <v>1104</v>
      </c>
      <c r="C547" s="167" t="s">
        <v>242</v>
      </c>
      <c r="D547" s="167" t="s">
        <v>232</v>
      </c>
      <c r="E547" s="169">
        <v>0.15</v>
      </c>
      <c r="F547" s="170">
        <v>24.54</v>
      </c>
      <c r="G547" s="170">
        <v>3.68</v>
      </c>
    </row>
    <row r="548" spans="1:7" ht="33.75" x14ac:dyDescent="0.25">
      <c r="A548" s="167" t="s">
        <v>1111</v>
      </c>
      <c r="B548" s="168" t="s">
        <v>1112</v>
      </c>
      <c r="C548" s="167" t="s">
        <v>242</v>
      </c>
      <c r="D548" s="167" t="s">
        <v>238</v>
      </c>
      <c r="E548" s="169">
        <v>1</v>
      </c>
      <c r="F548" s="170">
        <v>11.96</v>
      </c>
      <c r="G548" s="170">
        <v>11.96</v>
      </c>
    </row>
    <row r="549" spans="1:7" x14ac:dyDescent="0.25">
      <c r="A549" s="165"/>
      <c r="B549" s="165"/>
      <c r="C549" s="165"/>
      <c r="D549" s="165"/>
      <c r="E549" s="233" t="s">
        <v>234</v>
      </c>
      <c r="F549" s="233"/>
      <c r="G549" s="171">
        <v>16.21</v>
      </c>
    </row>
    <row r="550" spans="1:7" x14ac:dyDescent="0.25">
      <c r="A550" s="165"/>
      <c r="B550" s="165"/>
      <c r="C550" s="165"/>
      <c r="D550" s="165"/>
      <c r="E550" s="234" t="s">
        <v>235</v>
      </c>
      <c r="F550" s="234"/>
      <c r="G550" s="172">
        <v>17.02</v>
      </c>
    </row>
    <row r="551" spans="1:7" x14ac:dyDescent="0.25">
      <c r="A551" s="165"/>
      <c r="B551" s="165"/>
      <c r="C551" s="165"/>
      <c r="D551" s="165"/>
      <c r="E551" s="234" t="s">
        <v>259</v>
      </c>
      <c r="F551" s="234"/>
      <c r="G551" s="172">
        <v>2.95</v>
      </c>
    </row>
    <row r="552" spans="1:7" x14ac:dyDescent="0.25">
      <c r="A552" s="165"/>
      <c r="B552" s="165"/>
      <c r="C552" s="165"/>
      <c r="D552" s="165"/>
      <c r="E552" s="234" t="s">
        <v>236</v>
      </c>
      <c r="F552" s="234"/>
      <c r="G552" s="172">
        <v>17.02</v>
      </c>
    </row>
    <row r="553" spans="1:7" x14ac:dyDescent="0.25">
      <c r="A553" s="165"/>
      <c r="B553" s="165"/>
      <c r="C553" s="165"/>
      <c r="D553" s="165"/>
      <c r="E553" s="234" t="s">
        <v>1016</v>
      </c>
      <c r="F553" s="234"/>
      <c r="G553" s="172">
        <v>4.43</v>
      </c>
    </row>
    <row r="554" spans="1:7" x14ac:dyDescent="0.25">
      <c r="A554" s="165"/>
      <c r="B554" s="165"/>
      <c r="C554" s="165"/>
      <c r="D554" s="165"/>
      <c r="E554" s="234" t="s">
        <v>1017</v>
      </c>
      <c r="F554" s="234"/>
      <c r="G554" s="172">
        <v>21.45</v>
      </c>
    </row>
    <row r="555" spans="1:7" x14ac:dyDescent="0.25">
      <c r="A555" s="165"/>
      <c r="B555" s="165"/>
      <c r="C555" s="230"/>
      <c r="D555" s="230"/>
      <c r="E555" s="165"/>
      <c r="F555" s="165"/>
      <c r="G555" s="165"/>
    </row>
    <row r="556" spans="1:7" x14ac:dyDescent="0.25">
      <c r="A556" s="231" t="s">
        <v>1164</v>
      </c>
      <c r="B556" s="231"/>
      <c r="C556" s="231"/>
      <c r="D556" s="231"/>
      <c r="E556" s="231"/>
      <c r="F556" s="231"/>
      <c r="G556" s="231"/>
    </row>
    <row r="557" spans="1:7" ht="22.5" x14ac:dyDescent="0.25">
      <c r="A557" s="232" t="s">
        <v>225</v>
      </c>
      <c r="B557" s="232"/>
      <c r="C557" s="166" t="s">
        <v>226</v>
      </c>
      <c r="D557" s="166" t="s">
        <v>227</v>
      </c>
      <c r="E557" s="166" t="s">
        <v>228</v>
      </c>
      <c r="F557" s="166" t="s">
        <v>229</v>
      </c>
      <c r="G557" s="166" t="s">
        <v>3</v>
      </c>
    </row>
    <row r="558" spans="1:7" ht="45" x14ac:dyDescent="0.25">
      <c r="A558" s="167" t="s">
        <v>1146</v>
      </c>
      <c r="B558" s="168" t="s">
        <v>1147</v>
      </c>
      <c r="C558" s="167" t="s">
        <v>242</v>
      </c>
      <c r="D558" s="167" t="s">
        <v>127</v>
      </c>
      <c r="E558" s="169">
        <v>1.103</v>
      </c>
      <c r="F558" s="170">
        <v>629</v>
      </c>
      <c r="G558" s="170">
        <v>693.79</v>
      </c>
    </row>
    <row r="559" spans="1:7" x14ac:dyDescent="0.25">
      <c r="A559" s="165"/>
      <c r="B559" s="165"/>
      <c r="C559" s="165"/>
      <c r="D559" s="165"/>
      <c r="E559" s="233" t="s">
        <v>230</v>
      </c>
      <c r="F559" s="233"/>
      <c r="G559" s="171">
        <v>693.79</v>
      </c>
    </row>
    <row r="560" spans="1:7" ht="22.5" x14ac:dyDescent="0.25">
      <c r="A560" s="232" t="s">
        <v>231</v>
      </c>
      <c r="B560" s="232"/>
      <c r="C560" s="166" t="s">
        <v>226</v>
      </c>
      <c r="D560" s="166" t="s">
        <v>227</v>
      </c>
      <c r="E560" s="166" t="s">
        <v>228</v>
      </c>
      <c r="F560" s="166" t="s">
        <v>229</v>
      </c>
      <c r="G560" s="166" t="s">
        <v>3</v>
      </c>
    </row>
    <row r="561" spans="1:7" ht="22.5" x14ac:dyDescent="0.25">
      <c r="A561" s="167" t="s">
        <v>317</v>
      </c>
      <c r="B561" s="168" t="s">
        <v>318</v>
      </c>
      <c r="C561" s="167" t="s">
        <v>242</v>
      </c>
      <c r="D561" s="167" t="s">
        <v>232</v>
      </c>
      <c r="E561" s="169">
        <v>0.17399999999999999</v>
      </c>
      <c r="F561" s="170">
        <v>24.42</v>
      </c>
      <c r="G561" s="170">
        <v>4.25</v>
      </c>
    </row>
    <row r="562" spans="1:7" x14ac:dyDescent="0.25">
      <c r="A562" s="167" t="s">
        <v>327</v>
      </c>
      <c r="B562" s="168" t="s">
        <v>239</v>
      </c>
      <c r="C562" s="167" t="s">
        <v>242</v>
      </c>
      <c r="D562" s="167" t="s">
        <v>232</v>
      </c>
      <c r="E562" s="169">
        <v>0.17399999999999999</v>
      </c>
      <c r="F562" s="170">
        <v>24.68</v>
      </c>
      <c r="G562" s="170">
        <v>4.29</v>
      </c>
    </row>
    <row r="563" spans="1:7" x14ac:dyDescent="0.25">
      <c r="A563" s="167" t="s">
        <v>328</v>
      </c>
      <c r="B563" s="168" t="s">
        <v>233</v>
      </c>
      <c r="C563" s="167" t="s">
        <v>242</v>
      </c>
      <c r="D563" s="167" t="s">
        <v>232</v>
      </c>
      <c r="E563" s="169">
        <v>1.0449999999999999</v>
      </c>
      <c r="F563" s="170">
        <v>19.5</v>
      </c>
      <c r="G563" s="170">
        <v>20.38</v>
      </c>
    </row>
    <row r="564" spans="1:7" ht="33.75" x14ac:dyDescent="0.25">
      <c r="A564" s="167" t="s">
        <v>1116</v>
      </c>
      <c r="B564" s="168" t="s">
        <v>1117</v>
      </c>
      <c r="C564" s="167" t="s">
        <v>242</v>
      </c>
      <c r="D564" s="167" t="s">
        <v>321</v>
      </c>
      <c r="E564" s="169">
        <v>0.11799999999999999</v>
      </c>
      <c r="F564" s="170">
        <v>0.56000000000000005</v>
      </c>
      <c r="G564" s="170">
        <v>7.0000000000000007E-2</v>
      </c>
    </row>
    <row r="565" spans="1:7" ht="33.75" x14ac:dyDescent="0.25">
      <c r="A565" s="167" t="s">
        <v>1118</v>
      </c>
      <c r="B565" s="168" t="s">
        <v>1119</v>
      </c>
      <c r="C565" s="167" t="s">
        <v>242</v>
      </c>
      <c r="D565" s="167" t="s">
        <v>311</v>
      </c>
      <c r="E565" s="169">
        <v>5.6000000000000001E-2</v>
      </c>
      <c r="F565" s="170">
        <v>1.51</v>
      </c>
      <c r="G565" s="170">
        <v>0.08</v>
      </c>
    </row>
    <row r="566" spans="1:7" x14ac:dyDescent="0.25">
      <c r="A566" s="165"/>
      <c r="B566" s="165"/>
      <c r="C566" s="165"/>
      <c r="D566" s="165"/>
      <c r="E566" s="233" t="s">
        <v>234</v>
      </c>
      <c r="F566" s="233"/>
      <c r="G566" s="171">
        <v>29.07</v>
      </c>
    </row>
    <row r="567" spans="1:7" x14ac:dyDescent="0.25">
      <c r="A567" s="165"/>
      <c r="B567" s="165"/>
      <c r="C567" s="165"/>
      <c r="D567" s="165"/>
      <c r="E567" s="234" t="s">
        <v>235</v>
      </c>
      <c r="F567" s="234"/>
      <c r="G567" s="172">
        <v>722.86</v>
      </c>
    </row>
    <row r="568" spans="1:7" x14ac:dyDescent="0.25">
      <c r="A568" s="165"/>
      <c r="B568" s="165"/>
      <c r="C568" s="165"/>
      <c r="D568" s="165"/>
      <c r="E568" s="234" t="s">
        <v>259</v>
      </c>
      <c r="F568" s="234"/>
      <c r="G568" s="172">
        <v>10.46</v>
      </c>
    </row>
    <row r="569" spans="1:7" x14ac:dyDescent="0.25">
      <c r="A569" s="165"/>
      <c r="B569" s="165"/>
      <c r="C569" s="165"/>
      <c r="D569" s="165"/>
      <c r="E569" s="234" t="s">
        <v>236</v>
      </c>
      <c r="F569" s="234"/>
      <c r="G569" s="172">
        <v>722.86</v>
      </c>
    </row>
    <row r="570" spans="1:7" x14ac:dyDescent="0.25">
      <c r="A570" s="165"/>
      <c r="B570" s="165"/>
      <c r="C570" s="165"/>
      <c r="D570" s="165"/>
      <c r="E570" s="234" t="s">
        <v>1016</v>
      </c>
      <c r="F570" s="234"/>
      <c r="G570" s="172">
        <v>188.02</v>
      </c>
    </row>
    <row r="571" spans="1:7" x14ac:dyDescent="0.25">
      <c r="A571" s="165"/>
      <c r="B571" s="165"/>
      <c r="C571" s="165"/>
      <c r="D571" s="165"/>
      <c r="E571" s="234" t="s">
        <v>1017</v>
      </c>
      <c r="F571" s="234"/>
      <c r="G571" s="172">
        <v>910.88</v>
      </c>
    </row>
    <row r="572" spans="1:7" x14ac:dyDescent="0.25">
      <c r="A572" s="165"/>
      <c r="B572" s="165"/>
      <c r="C572" s="230"/>
      <c r="D572" s="230"/>
      <c r="E572" s="165"/>
      <c r="F572" s="165"/>
      <c r="G572" s="165"/>
    </row>
    <row r="573" spans="1:7" x14ac:dyDescent="0.25">
      <c r="A573" s="231" t="s">
        <v>1165</v>
      </c>
      <c r="B573" s="231"/>
      <c r="C573" s="231"/>
      <c r="D573" s="231"/>
      <c r="E573" s="231"/>
      <c r="F573" s="231"/>
      <c r="G573" s="231"/>
    </row>
    <row r="574" spans="1:7" ht="22.5" x14ac:dyDescent="0.25">
      <c r="A574" s="232" t="s">
        <v>225</v>
      </c>
      <c r="B574" s="232"/>
      <c r="C574" s="166" t="s">
        <v>226</v>
      </c>
      <c r="D574" s="166" t="s">
        <v>227</v>
      </c>
      <c r="E574" s="166" t="s">
        <v>228</v>
      </c>
      <c r="F574" s="166" t="s">
        <v>229</v>
      </c>
      <c r="G574" s="166" t="s">
        <v>3</v>
      </c>
    </row>
    <row r="575" spans="1:7" ht="33.75" x14ac:dyDescent="0.25">
      <c r="A575" s="167" t="s">
        <v>1084</v>
      </c>
      <c r="B575" s="168" t="s">
        <v>1085</v>
      </c>
      <c r="C575" s="167" t="s">
        <v>242</v>
      </c>
      <c r="D575" s="167" t="s">
        <v>241</v>
      </c>
      <c r="E575" s="169">
        <v>4.0000000000000001E-3</v>
      </c>
      <c r="F575" s="170">
        <v>7.45</v>
      </c>
      <c r="G575" s="170">
        <v>0.03</v>
      </c>
    </row>
    <row r="576" spans="1:7" ht="22.5" x14ac:dyDescent="0.25">
      <c r="A576" s="167" t="s">
        <v>1090</v>
      </c>
      <c r="B576" s="168" t="s">
        <v>1091</v>
      </c>
      <c r="C576" s="167" t="s">
        <v>242</v>
      </c>
      <c r="D576" s="167" t="s">
        <v>238</v>
      </c>
      <c r="E576" s="169">
        <v>4.9000000000000002E-2</v>
      </c>
      <c r="F576" s="170">
        <v>28.02</v>
      </c>
      <c r="G576" s="170">
        <v>1.37</v>
      </c>
    </row>
    <row r="577" spans="1:7" ht="33.75" x14ac:dyDescent="0.25">
      <c r="A577" s="167" t="s">
        <v>1149</v>
      </c>
      <c r="B577" s="168" t="s">
        <v>1150</v>
      </c>
      <c r="C577" s="167" t="s">
        <v>242</v>
      </c>
      <c r="D577" s="167" t="s">
        <v>133</v>
      </c>
      <c r="E577" s="169">
        <v>0.32800000000000001</v>
      </c>
      <c r="F577" s="170">
        <v>11</v>
      </c>
      <c r="G577" s="170">
        <v>3.61</v>
      </c>
    </row>
    <row r="578" spans="1:7" x14ac:dyDescent="0.25">
      <c r="A578" s="165"/>
      <c r="B578" s="165"/>
      <c r="C578" s="165"/>
      <c r="D578" s="165"/>
      <c r="E578" s="233" t="s">
        <v>230</v>
      </c>
      <c r="F578" s="233"/>
      <c r="G578" s="171">
        <v>5.01</v>
      </c>
    </row>
    <row r="579" spans="1:7" ht="22.5" x14ac:dyDescent="0.25">
      <c r="A579" s="232" t="s">
        <v>231</v>
      </c>
      <c r="B579" s="232"/>
      <c r="C579" s="166" t="s">
        <v>226</v>
      </c>
      <c r="D579" s="166" t="s">
        <v>227</v>
      </c>
      <c r="E579" s="166" t="s">
        <v>228</v>
      </c>
      <c r="F579" s="166" t="s">
        <v>229</v>
      </c>
      <c r="G579" s="166" t="s">
        <v>3</v>
      </c>
    </row>
    <row r="580" spans="1:7" ht="22.5" x14ac:dyDescent="0.25">
      <c r="A580" s="167" t="s">
        <v>316</v>
      </c>
      <c r="B580" s="168" t="s">
        <v>240</v>
      </c>
      <c r="C580" s="167" t="s">
        <v>242</v>
      </c>
      <c r="D580" s="167" t="s">
        <v>232</v>
      </c>
      <c r="E580" s="169">
        <v>0.109</v>
      </c>
      <c r="F580" s="170">
        <v>19.920000000000002</v>
      </c>
      <c r="G580" s="170">
        <v>2.17</v>
      </c>
    </row>
    <row r="581" spans="1:7" ht="22.5" x14ac:dyDescent="0.25">
      <c r="A581" s="167" t="s">
        <v>317</v>
      </c>
      <c r="B581" s="168" t="s">
        <v>318</v>
      </c>
      <c r="C581" s="167" t="s">
        <v>242</v>
      </c>
      <c r="D581" s="167" t="s">
        <v>232</v>
      </c>
      <c r="E581" s="169">
        <v>0.47</v>
      </c>
      <c r="F581" s="170">
        <v>24.42</v>
      </c>
      <c r="G581" s="170">
        <v>11.48</v>
      </c>
    </row>
    <row r="582" spans="1:7" ht="22.5" x14ac:dyDescent="0.25">
      <c r="A582" s="167" t="s">
        <v>1151</v>
      </c>
      <c r="B582" s="168" t="s">
        <v>1152</v>
      </c>
      <c r="C582" s="167" t="s">
        <v>242</v>
      </c>
      <c r="D582" s="167" t="s">
        <v>133</v>
      </c>
      <c r="E582" s="169">
        <v>0.65900000000000003</v>
      </c>
      <c r="F582" s="170">
        <v>39.1</v>
      </c>
      <c r="G582" s="170">
        <v>25.77</v>
      </c>
    </row>
    <row r="583" spans="1:7" ht="33.75" x14ac:dyDescent="0.25">
      <c r="A583" s="167" t="s">
        <v>1153</v>
      </c>
      <c r="B583" s="168" t="s">
        <v>1154</v>
      </c>
      <c r="C583" s="167" t="s">
        <v>242</v>
      </c>
      <c r="D583" s="167" t="s">
        <v>125</v>
      </c>
      <c r="E583" s="169">
        <v>0.105</v>
      </c>
      <c r="F583" s="170">
        <v>163.47999999999999</v>
      </c>
      <c r="G583" s="170">
        <v>17.170000000000002</v>
      </c>
    </row>
    <row r="584" spans="1:7" x14ac:dyDescent="0.25">
      <c r="A584" s="165"/>
      <c r="B584" s="165"/>
      <c r="C584" s="165"/>
      <c r="D584" s="165"/>
      <c r="E584" s="233" t="s">
        <v>234</v>
      </c>
      <c r="F584" s="233"/>
      <c r="G584" s="171">
        <v>56.59</v>
      </c>
    </row>
    <row r="585" spans="1:7" x14ac:dyDescent="0.25">
      <c r="A585" s="165"/>
      <c r="B585" s="165"/>
      <c r="C585" s="165"/>
      <c r="D585" s="165"/>
      <c r="E585" s="234" t="s">
        <v>235</v>
      </c>
      <c r="F585" s="234"/>
      <c r="G585" s="172">
        <v>61.6</v>
      </c>
    </row>
    <row r="586" spans="1:7" x14ac:dyDescent="0.25">
      <c r="A586" s="165"/>
      <c r="B586" s="165"/>
      <c r="C586" s="165"/>
      <c r="D586" s="165"/>
      <c r="E586" s="234" t="s">
        <v>259</v>
      </c>
      <c r="F586" s="234"/>
      <c r="G586" s="172">
        <v>9.85</v>
      </c>
    </row>
    <row r="587" spans="1:7" x14ac:dyDescent="0.25">
      <c r="A587" s="165"/>
      <c r="B587" s="165"/>
      <c r="C587" s="165"/>
      <c r="D587" s="165"/>
      <c r="E587" s="234" t="s">
        <v>236</v>
      </c>
      <c r="F587" s="234"/>
      <c r="G587" s="172">
        <v>61.6</v>
      </c>
    </row>
    <row r="588" spans="1:7" x14ac:dyDescent="0.25">
      <c r="A588" s="165"/>
      <c r="B588" s="165"/>
      <c r="C588" s="165"/>
      <c r="D588" s="165"/>
      <c r="E588" s="234" t="s">
        <v>1016</v>
      </c>
      <c r="F588" s="234"/>
      <c r="G588" s="172">
        <v>16.02</v>
      </c>
    </row>
    <row r="589" spans="1:7" x14ac:dyDescent="0.25">
      <c r="A589" s="165"/>
      <c r="B589" s="165"/>
      <c r="C589" s="165"/>
      <c r="D589" s="165"/>
      <c r="E589" s="234" t="s">
        <v>1017</v>
      </c>
      <c r="F589" s="234"/>
      <c r="G589" s="172">
        <v>77.62</v>
      </c>
    </row>
    <row r="590" spans="1:7" x14ac:dyDescent="0.25">
      <c r="A590" s="165"/>
      <c r="B590" s="165"/>
      <c r="C590" s="230"/>
      <c r="D590" s="230"/>
      <c r="E590" s="165"/>
      <c r="F590" s="165"/>
      <c r="G590" s="165"/>
    </row>
    <row r="591" spans="1:7" x14ac:dyDescent="0.25">
      <c r="A591" s="231" t="s">
        <v>1166</v>
      </c>
      <c r="B591" s="231"/>
      <c r="C591" s="231"/>
      <c r="D591" s="231"/>
      <c r="E591" s="231"/>
      <c r="F591" s="231"/>
      <c r="G591" s="231"/>
    </row>
    <row r="592" spans="1:7" ht="22.5" x14ac:dyDescent="0.25">
      <c r="A592" s="232" t="s">
        <v>225</v>
      </c>
      <c r="B592" s="232"/>
      <c r="C592" s="166" t="s">
        <v>226</v>
      </c>
      <c r="D592" s="166" t="s">
        <v>227</v>
      </c>
      <c r="E592" s="166" t="s">
        <v>228</v>
      </c>
      <c r="F592" s="166" t="s">
        <v>229</v>
      </c>
      <c r="G592" s="166" t="s">
        <v>3</v>
      </c>
    </row>
    <row r="593" spans="1:7" ht="22.5" x14ac:dyDescent="0.25">
      <c r="A593" s="167" t="s">
        <v>1097</v>
      </c>
      <c r="B593" s="168" t="s">
        <v>1098</v>
      </c>
      <c r="C593" s="167" t="s">
        <v>242</v>
      </c>
      <c r="D593" s="167" t="s">
        <v>238</v>
      </c>
      <c r="E593" s="169">
        <v>2.5000000000000001E-2</v>
      </c>
      <c r="F593" s="170">
        <v>22.33</v>
      </c>
      <c r="G593" s="170">
        <v>0.56000000000000005</v>
      </c>
    </row>
    <row r="594" spans="1:7" ht="33.75" x14ac:dyDescent="0.25">
      <c r="A594" s="167" t="s">
        <v>1099</v>
      </c>
      <c r="B594" s="168" t="s">
        <v>1100</v>
      </c>
      <c r="C594" s="167" t="s">
        <v>242</v>
      </c>
      <c r="D594" s="167" t="s">
        <v>128</v>
      </c>
      <c r="E594" s="169">
        <v>0.74299999999999999</v>
      </c>
      <c r="F594" s="170">
        <v>0.21</v>
      </c>
      <c r="G594" s="170">
        <v>0.16</v>
      </c>
    </row>
    <row r="595" spans="1:7" x14ac:dyDescent="0.25">
      <c r="A595" s="165"/>
      <c r="B595" s="165"/>
      <c r="C595" s="165"/>
      <c r="D595" s="165"/>
      <c r="E595" s="233" t="s">
        <v>230</v>
      </c>
      <c r="F595" s="233"/>
      <c r="G595" s="171">
        <v>0.72</v>
      </c>
    </row>
    <row r="596" spans="1:7" ht="22.5" x14ac:dyDescent="0.25">
      <c r="A596" s="232" t="s">
        <v>231</v>
      </c>
      <c r="B596" s="232"/>
      <c r="C596" s="166" t="s">
        <v>226</v>
      </c>
      <c r="D596" s="166" t="s">
        <v>227</v>
      </c>
      <c r="E596" s="166" t="s">
        <v>228</v>
      </c>
      <c r="F596" s="166" t="s">
        <v>229</v>
      </c>
      <c r="G596" s="166" t="s">
        <v>3</v>
      </c>
    </row>
    <row r="597" spans="1:7" ht="22.5" x14ac:dyDescent="0.25">
      <c r="A597" s="167" t="s">
        <v>1101</v>
      </c>
      <c r="B597" s="168" t="s">
        <v>1102</v>
      </c>
      <c r="C597" s="167" t="s">
        <v>242</v>
      </c>
      <c r="D597" s="167" t="s">
        <v>232</v>
      </c>
      <c r="E597" s="169">
        <v>2.0899999999999998E-2</v>
      </c>
      <c r="F597" s="170">
        <v>20.010000000000002</v>
      </c>
      <c r="G597" s="170">
        <v>0.42</v>
      </c>
    </row>
    <row r="598" spans="1:7" x14ac:dyDescent="0.25">
      <c r="A598" s="167" t="s">
        <v>1103</v>
      </c>
      <c r="B598" s="168" t="s">
        <v>1104</v>
      </c>
      <c r="C598" s="167" t="s">
        <v>242</v>
      </c>
      <c r="D598" s="167" t="s">
        <v>232</v>
      </c>
      <c r="E598" s="169">
        <v>0.1278</v>
      </c>
      <c r="F598" s="170">
        <v>24.54</v>
      </c>
      <c r="G598" s="170">
        <v>3.14</v>
      </c>
    </row>
    <row r="599" spans="1:7" ht="33.75" x14ac:dyDescent="0.25">
      <c r="A599" s="167" t="s">
        <v>1125</v>
      </c>
      <c r="B599" s="168" t="s">
        <v>1126</v>
      </c>
      <c r="C599" s="167" t="s">
        <v>242</v>
      </c>
      <c r="D599" s="167" t="s">
        <v>238</v>
      </c>
      <c r="E599" s="169">
        <v>1</v>
      </c>
      <c r="F599" s="170">
        <v>12.06</v>
      </c>
      <c r="G599" s="170">
        <v>12.06</v>
      </c>
    </row>
    <row r="600" spans="1:7" x14ac:dyDescent="0.25">
      <c r="A600" s="165"/>
      <c r="B600" s="165"/>
      <c r="C600" s="165"/>
      <c r="D600" s="165"/>
      <c r="E600" s="233" t="s">
        <v>234</v>
      </c>
      <c r="F600" s="233"/>
      <c r="G600" s="171">
        <v>15.62</v>
      </c>
    </row>
    <row r="601" spans="1:7" x14ac:dyDescent="0.25">
      <c r="A601" s="165"/>
      <c r="B601" s="165"/>
      <c r="C601" s="165"/>
      <c r="D601" s="165"/>
      <c r="E601" s="234" t="s">
        <v>235</v>
      </c>
      <c r="F601" s="234"/>
      <c r="G601" s="172">
        <v>16.34</v>
      </c>
    </row>
    <row r="602" spans="1:7" x14ac:dyDescent="0.25">
      <c r="A602" s="165"/>
      <c r="B602" s="165"/>
      <c r="C602" s="165"/>
      <c r="D602" s="165"/>
      <c r="E602" s="234" t="s">
        <v>259</v>
      </c>
      <c r="F602" s="234"/>
      <c r="G602" s="172">
        <v>1.63</v>
      </c>
    </row>
    <row r="603" spans="1:7" x14ac:dyDescent="0.25">
      <c r="A603" s="165"/>
      <c r="B603" s="165"/>
      <c r="C603" s="165"/>
      <c r="D603" s="165"/>
      <c r="E603" s="234" t="s">
        <v>236</v>
      </c>
      <c r="F603" s="234"/>
      <c r="G603" s="172">
        <v>16.34</v>
      </c>
    </row>
    <row r="604" spans="1:7" x14ac:dyDescent="0.25">
      <c r="A604" s="165"/>
      <c r="B604" s="165"/>
      <c r="C604" s="165"/>
      <c r="D604" s="165"/>
      <c r="E604" s="234" t="s">
        <v>1016</v>
      </c>
      <c r="F604" s="234"/>
      <c r="G604" s="172">
        <v>4.25</v>
      </c>
    </row>
    <row r="605" spans="1:7" x14ac:dyDescent="0.25">
      <c r="A605" s="165"/>
      <c r="B605" s="165"/>
      <c r="C605" s="165"/>
      <c r="D605" s="165"/>
      <c r="E605" s="234" t="s">
        <v>1017</v>
      </c>
      <c r="F605" s="234"/>
      <c r="G605" s="172">
        <v>20.59</v>
      </c>
    </row>
    <row r="606" spans="1:7" x14ac:dyDescent="0.25">
      <c r="A606" s="165"/>
      <c r="B606" s="165"/>
      <c r="C606" s="230"/>
      <c r="D606" s="230"/>
      <c r="E606" s="165"/>
      <c r="F606" s="165"/>
      <c r="G606" s="165"/>
    </row>
    <row r="607" spans="1:7" x14ac:dyDescent="0.25">
      <c r="A607" s="231" t="s">
        <v>1167</v>
      </c>
      <c r="B607" s="231"/>
      <c r="C607" s="231"/>
      <c r="D607" s="231"/>
      <c r="E607" s="231"/>
      <c r="F607" s="231"/>
      <c r="G607" s="231"/>
    </row>
    <row r="608" spans="1:7" ht="22.5" x14ac:dyDescent="0.25">
      <c r="A608" s="232" t="s">
        <v>225</v>
      </c>
      <c r="B608" s="232"/>
      <c r="C608" s="166" t="s">
        <v>226</v>
      </c>
      <c r="D608" s="166" t="s">
        <v>227</v>
      </c>
      <c r="E608" s="166" t="s">
        <v>228</v>
      </c>
      <c r="F608" s="166" t="s">
        <v>229</v>
      </c>
      <c r="G608" s="166" t="s">
        <v>3</v>
      </c>
    </row>
    <row r="609" spans="1:7" ht="22.5" x14ac:dyDescent="0.25">
      <c r="A609" s="167" t="s">
        <v>1097</v>
      </c>
      <c r="B609" s="168" t="s">
        <v>1098</v>
      </c>
      <c r="C609" s="167" t="s">
        <v>242</v>
      </c>
      <c r="D609" s="167" t="s">
        <v>238</v>
      </c>
      <c r="E609" s="169">
        <v>2.5000000000000001E-2</v>
      </c>
      <c r="F609" s="170">
        <v>22.33</v>
      </c>
      <c r="G609" s="170">
        <v>0.56000000000000005</v>
      </c>
    </row>
    <row r="610" spans="1:7" ht="33.75" x14ac:dyDescent="0.25">
      <c r="A610" s="167" t="s">
        <v>1099</v>
      </c>
      <c r="B610" s="168" t="s">
        <v>1100</v>
      </c>
      <c r="C610" s="167" t="s">
        <v>242</v>
      </c>
      <c r="D610" s="167" t="s">
        <v>128</v>
      </c>
      <c r="E610" s="169">
        <v>1.19</v>
      </c>
      <c r="F610" s="170">
        <v>0.21</v>
      </c>
      <c r="G610" s="170">
        <v>0.25</v>
      </c>
    </row>
    <row r="611" spans="1:7" x14ac:dyDescent="0.25">
      <c r="A611" s="165"/>
      <c r="B611" s="165"/>
      <c r="C611" s="165"/>
      <c r="D611" s="165"/>
      <c r="E611" s="233" t="s">
        <v>230</v>
      </c>
      <c r="F611" s="233"/>
      <c r="G611" s="171">
        <v>0.81</v>
      </c>
    </row>
    <row r="612" spans="1:7" ht="22.5" x14ac:dyDescent="0.25">
      <c r="A612" s="232" t="s">
        <v>231</v>
      </c>
      <c r="B612" s="232"/>
      <c r="C612" s="166" t="s">
        <v>226</v>
      </c>
      <c r="D612" s="166" t="s">
        <v>227</v>
      </c>
      <c r="E612" s="166" t="s">
        <v>228</v>
      </c>
      <c r="F612" s="166" t="s">
        <v>229</v>
      </c>
      <c r="G612" s="166" t="s">
        <v>3</v>
      </c>
    </row>
    <row r="613" spans="1:7" ht="22.5" x14ac:dyDescent="0.25">
      <c r="A613" s="167" t="s">
        <v>1101</v>
      </c>
      <c r="B613" s="168" t="s">
        <v>1102</v>
      </c>
      <c r="C613" s="167" t="s">
        <v>242</v>
      </c>
      <c r="D613" s="167" t="s">
        <v>232</v>
      </c>
      <c r="E613" s="169">
        <v>3.4000000000000002E-2</v>
      </c>
      <c r="F613" s="170">
        <v>20.010000000000002</v>
      </c>
      <c r="G613" s="170">
        <v>0.68</v>
      </c>
    </row>
    <row r="614" spans="1:7" x14ac:dyDescent="0.25">
      <c r="A614" s="167" t="s">
        <v>1103</v>
      </c>
      <c r="B614" s="168" t="s">
        <v>1104</v>
      </c>
      <c r="C614" s="167" t="s">
        <v>242</v>
      </c>
      <c r="D614" s="167" t="s">
        <v>232</v>
      </c>
      <c r="E614" s="169">
        <v>0.2</v>
      </c>
      <c r="F614" s="170">
        <v>24.54</v>
      </c>
      <c r="G614" s="170">
        <v>4.91</v>
      </c>
    </row>
    <row r="615" spans="1:7" ht="33.75" x14ac:dyDescent="0.25">
      <c r="A615" s="167" t="s">
        <v>1111</v>
      </c>
      <c r="B615" s="168" t="s">
        <v>1112</v>
      </c>
      <c r="C615" s="167" t="s">
        <v>242</v>
      </c>
      <c r="D615" s="167" t="s">
        <v>238</v>
      </c>
      <c r="E615" s="169">
        <v>1</v>
      </c>
      <c r="F615" s="170">
        <v>11.96</v>
      </c>
      <c r="G615" s="170">
        <v>11.96</v>
      </c>
    </row>
    <row r="616" spans="1:7" x14ac:dyDescent="0.25">
      <c r="A616" s="165"/>
      <c r="B616" s="165"/>
      <c r="C616" s="165"/>
      <c r="D616" s="165"/>
      <c r="E616" s="233" t="s">
        <v>234</v>
      </c>
      <c r="F616" s="233"/>
      <c r="G616" s="171">
        <v>17.55</v>
      </c>
    </row>
    <row r="617" spans="1:7" x14ac:dyDescent="0.25">
      <c r="A617" s="165"/>
      <c r="B617" s="165"/>
      <c r="C617" s="165"/>
      <c r="D617" s="165"/>
      <c r="E617" s="234" t="s">
        <v>235</v>
      </c>
      <c r="F617" s="234"/>
      <c r="G617" s="172">
        <v>18.36</v>
      </c>
    </row>
    <row r="618" spans="1:7" x14ac:dyDescent="0.25">
      <c r="A618" s="165"/>
      <c r="B618" s="165"/>
      <c r="C618" s="165"/>
      <c r="D618" s="165"/>
      <c r="E618" s="234" t="s">
        <v>259</v>
      </c>
      <c r="F618" s="234"/>
      <c r="G618" s="172">
        <v>3.47</v>
      </c>
    </row>
    <row r="619" spans="1:7" x14ac:dyDescent="0.25">
      <c r="A619" s="165"/>
      <c r="B619" s="165"/>
      <c r="C619" s="165"/>
      <c r="D619" s="165"/>
      <c r="E619" s="234" t="s">
        <v>236</v>
      </c>
      <c r="F619" s="234"/>
      <c r="G619" s="172">
        <v>18.36</v>
      </c>
    </row>
    <row r="620" spans="1:7" x14ac:dyDescent="0.25">
      <c r="A620" s="165"/>
      <c r="B620" s="165"/>
      <c r="C620" s="165"/>
      <c r="D620" s="165"/>
      <c r="E620" s="234" t="s">
        <v>1016</v>
      </c>
      <c r="F620" s="234"/>
      <c r="G620" s="172">
        <v>4.78</v>
      </c>
    </row>
    <row r="621" spans="1:7" x14ac:dyDescent="0.25">
      <c r="A621" s="165"/>
      <c r="B621" s="165"/>
      <c r="C621" s="165"/>
      <c r="D621" s="165"/>
      <c r="E621" s="234" t="s">
        <v>1017</v>
      </c>
      <c r="F621" s="234"/>
      <c r="G621" s="172">
        <v>23.14</v>
      </c>
    </row>
    <row r="622" spans="1:7" x14ac:dyDescent="0.25">
      <c r="A622" s="165"/>
      <c r="B622" s="165"/>
      <c r="C622" s="230"/>
      <c r="D622" s="230"/>
      <c r="E622" s="165"/>
      <c r="F622" s="165"/>
      <c r="G622" s="165"/>
    </row>
    <row r="623" spans="1:7" x14ac:dyDescent="0.25">
      <c r="A623" s="231" t="s">
        <v>1168</v>
      </c>
      <c r="B623" s="231"/>
      <c r="C623" s="231"/>
      <c r="D623" s="231"/>
      <c r="E623" s="231"/>
      <c r="F623" s="231"/>
      <c r="G623" s="231"/>
    </row>
    <row r="624" spans="1:7" ht="22.5" x14ac:dyDescent="0.25">
      <c r="A624" s="232" t="s">
        <v>225</v>
      </c>
      <c r="B624" s="232"/>
      <c r="C624" s="166" t="s">
        <v>226</v>
      </c>
      <c r="D624" s="166" t="s">
        <v>227</v>
      </c>
      <c r="E624" s="166" t="s">
        <v>228</v>
      </c>
      <c r="F624" s="166" t="s">
        <v>229</v>
      </c>
      <c r="G624" s="166" t="s">
        <v>3</v>
      </c>
    </row>
    <row r="625" spans="1:7" ht="45" x14ac:dyDescent="0.25">
      <c r="A625" s="167" t="s">
        <v>1146</v>
      </c>
      <c r="B625" s="168" t="s">
        <v>1147</v>
      </c>
      <c r="C625" s="167" t="s">
        <v>242</v>
      </c>
      <c r="D625" s="167" t="s">
        <v>127</v>
      </c>
      <c r="E625" s="169">
        <v>1.103</v>
      </c>
      <c r="F625" s="170">
        <v>629</v>
      </c>
      <c r="G625" s="170">
        <v>693.79</v>
      </c>
    </row>
    <row r="626" spans="1:7" x14ac:dyDescent="0.25">
      <c r="A626" s="165"/>
      <c r="B626" s="165"/>
      <c r="C626" s="165"/>
      <c r="D626" s="165"/>
      <c r="E626" s="233" t="s">
        <v>230</v>
      </c>
      <c r="F626" s="233"/>
      <c r="G626" s="171">
        <v>693.79</v>
      </c>
    </row>
    <row r="627" spans="1:7" ht="22.5" x14ac:dyDescent="0.25">
      <c r="A627" s="232" t="s">
        <v>231</v>
      </c>
      <c r="B627" s="232"/>
      <c r="C627" s="166" t="s">
        <v>226</v>
      </c>
      <c r="D627" s="166" t="s">
        <v>227</v>
      </c>
      <c r="E627" s="166" t="s">
        <v>228</v>
      </c>
      <c r="F627" s="166" t="s">
        <v>229</v>
      </c>
      <c r="G627" s="166" t="s">
        <v>3</v>
      </c>
    </row>
    <row r="628" spans="1:7" ht="22.5" x14ac:dyDescent="0.25">
      <c r="A628" s="167" t="s">
        <v>317</v>
      </c>
      <c r="B628" s="168" t="s">
        <v>318</v>
      </c>
      <c r="C628" s="167" t="s">
        <v>242</v>
      </c>
      <c r="D628" s="167" t="s">
        <v>232</v>
      </c>
      <c r="E628" s="169">
        <v>0.17399999999999999</v>
      </c>
      <c r="F628" s="170">
        <v>24.42</v>
      </c>
      <c r="G628" s="170">
        <v>4.25</v>
      </c>
    </row>
    <row r="629" spans="1:7" x14ac:dyDescent="0.25">
      <c r="A629" s="167" t="s">
        <v>327</v>
      </c>
      <c r="B629" s="168" t="s">
        <v>239</v>
      </c>
      <c r="C629" s="167" t="s">
        <v>242</v>
      </c>
      <c r="D629" s="167" t="s">
        <v>232</v>
      </c>
      <c r="E629" s="169">
        <v>0.17399999999999999</v>
      </c>
      <c r="F629" s="170">
        <v>24.68</v>
      </c>
      <c r="G629" s="170">
        <v>4.29</v>
      </c>
    </row>
    <row r="630" spans="1:7" x14ac:dyDescent="0.25">
      <c r="A630" s="167" t="s">
        <v>328</v>
      </c>
      <c r="B630" s="168" t="s">
        <v>233</v>
      </c>
      <c r="C630" s="167" t="s">
        <v>242</v>
      </c>
      <c r="D630" s="167" t="s">
        <v>232</v>
      </c>
      <c r="E630" s="169">
        <v>1.0449999999999999</v>
      </c>
      <c r="F630" s="170">
        <v>19.5</v>
      </c>
      <c r="G630" s="170">
        <v>20.38</v>
      </c>
    </row>
    <row r="631" spans="1:7" ht="33.75" x14ac:dyDescent="0.25">
      <c r="A631" s="167" t="s">
        <v>1116</v>
      </c>
      <c r="B631" s="168" t="s">
        <v>1117</v>
      </c>
      <c r="C631" s="167" t="s">
        <v>242</v>
      </c>
      <c r="D631" s="167" t="s">
        <v>321</v>
      </c>
      <c r="E631" s="169">
        <v>0.11799999999999999</v>
      </c>
      <c r="F631" s="170">
        <v>0.56000000000000005</v>
      </c>
      <c r="G631" s="170">
        <v>7.0000000000000007E-2</v>
      </c>
    </row>
    <row r="632" spans="1:7" ht="33.75" x14ac:dyDescent="0.25">
      <c r="A632" s="167" t="s">
        <v>1118</v>
      </c>
      <c r="B632" s="168" t="s">
        <v>1119</v>
      </c>
      <c r="C632" s="167" t="s">
        <v>242</v>
      </c>
      <c r="D632" s="167" t="s">
        <v>311</v>
      </c>
      <c r="E632" s="169">
        <v>5.6000000000000001E-2</v>
      </c>
      <c r="F632" s="170">
        <v>1.51</v>
      </c>
      <c r="G632" s="170">
        <v>0.08</v>
      </c>
    </row>
    <row r="633" spans="1:7" x14ac:dyDescent="0.25">
      <c r="A633" s="165"/>
      <c r="B633" s="165"/>
      <c r="C633" s="165"/>
      <c r="D633" s="165"/>
      <c r="E633" s="233" t="s">
        <v>234</v>
      </c>
      <c r="F633" s="233"/>
      <c r="G633" s="171">
        <v>29.07</v>
      </c>
    </row>
    <row r="634" spans="1:7" x14ac:dyDescent="0.25">
      <c r="A634" s="165"/>
      <c r="B634" s="165"/>
      <c r="C634" s="165"/>
      <c r="D634" s="165"/>
      <c r="E634" s="234" t="s">
        <v>235</v>
      </c>
      <c r="F634" s="234"/>
      <c r="G634" s="172">
        <v>722.86</v>
      </c>
    </row>
    <row r="635" spans="1:7" x14ac:dyDescent="0.25">
      <c r="A635" s="165"/>
      <c r="B635" s="165"/>
      <c r="C635" s="165"/>
      <c r="D635" s="165"/>
      <c r="E635" s="234" t="s">
        <v>259</v>
      </c>
      <c r="F635" s="234"/>
      <c r="G635" s="172">
        <v>10.46</v>
      </c>
    </row>
    <row r="636" spans="1:7" x14ac:dyDescent="0.25">
      <c r="A636" s="165"/>
      <c r="B636" s="165"/>
      <c r="C636" s="165"/>
      <c r="D636" s="165"/>
      <c r="E636" s="234" t="s">
        <v>236</v>
      </c>
      <c r="F636" s="234"/>
      <c r="G636" s="172">
        <v>722.86</v>
      </c>
    </row>
    <row r="637" spans="1:7" x14ac:dyDescent="0.25">
      <c r="A637" s="165"/>
      <c r="B637" s="165"/>
      <c r="C637" s="165"/>
      <c r="D637" s="165"/>
      <c r="E637" s="234" t="s">
        <v>1016</v>
      </c>
      <c r="F637" s="234"/>
      <c r="G637" s="172">
        <v>188.02</v>
      </c>
    </row>
    <row r="638" spans="1:7" x14ac:dyDescent="0.25">
      <c r="A638" s="165"/>
      <c r="B638" s="165"/>
      <c r="C638" s="165"/>
      <c r="D638" s="165"/>
      <c r="E638" s="234" t="s">
        <v>1017</v>
      </c>
      <c r="F638" s="234"/>
      <c r="G638" s="172">
        <v>910.88</v>
      </c>
    </row>
    <row r="639" spans="1:7" x14ac:dyDescent="0.25">
      <c r="A639" s="165"/>
      <c r="B639" s="165"/>
      <c r="C639" s="230"/>
      <c r="D639" s="230"/>
      <c r="E639" s="165"/>
      <c r="F639" s="165"/>
      <c r="G639" s="165"/>
    </row>
    <row r="640" spans="1:7" x14ac:dyDescent="0.25">
      <c r="A640" s="231" t="s">
        <v>1169</v>
      </c>
      <c r="B640" s="231"/>
      <c r="C640" s="231"/>
      <c r="D640" s="231"/>
      <c r="E640" s="231"/>
      <c r="F640" s="231"/>
      <c r="G640" s="231"/>
    </row>
    <row r="641" spans="1:7" ht="22.5" x14ac:dyDescent="0.25">
      <c r="A641" s="232" t="s">
        <v>1130</v>
      </c>
      <c r="B641" s="232"/>
      <c r="C641" s="166" t="s">
        <v>226</v>
      </c>
      <c r="D641" s="166" t="s">
        <v>227</v>
      </c>
      <c r="E641" s="166" t="s">
        <v>228</v>
      </c>
      <c r="F641" s="166" t="s">
        <v>229</v>
      </c>
      <c r="G641" s="166" t="s">
        <v>3</v>
      </c>
    </row>
    <row r="642" spans="1:7" ht="45" x14ac:dyDescent="0.25">
      <c r="A642" s="167" t="s">
        <v>1170</v>
      </c>
      <c r="B642" s="168" t="s">
        <v>1171</v>
      </c>
      <c r="C642" s="167" t="s">
        <v>242</v>
      </c>
      <c r="D642" s="167" t="s">
        <v>1133</v>
      </c>
      <c r="E642" s="169">
        <v>0.39700000000000002</v>
      </c>
      <c r="F642" s="170">
        <v>7.33</v>
      </c>
      <c r="G642" s="170">
        <v>2.91</v>
      </c>
    </row>
    <row r="643" spans="1:7" x14ac:dyDescent="0.25">
      <c r="A643" s="165"/>
      <c r="B643" s="165"/>
      <c r="C643" s="165"/>
      <c r="D643" s="165"/>
      <c r="E643" s="233" t="s">
        <v>1138</v>
      </c>
      <c r="F643" s="233"/>
      <c r="G643" s="171">
        <v>2.91</v>
      </c>
    </row>
    <row r="644" spans="1:7" ht="22.5" x14ac:dyDescent="0.25">
      <c r="A644" s="232" t="s">
        <v>225</v>
      </c>
      <c r="B644" s="232"/>
      <c r="C644" s="166" t="s">
        <v>226</v>
      </c>
      <c r="D644" s="166" t="s">
        <v>227</v>
      </c>
      <c r="E644" s="166" t="s">
        <v>228</v>
      </c>
      <c r="F644" s="166" t="s">
        <v>229</v>
      </c>
      <c r="G644" s="166" t="s">
        <v>3</v>
      </c>
    </row>
    <row r="645" spans="1:7" ht="33.75" x14ac:dyDescent="0.25">
      <c r="A645" s="167" t="s">
        <v>1084</v>
      </c>
      <c r="B645" s="168" t="s">
        <v>1085</v>
      </c>
      <c r="C645" s="167" t="s">
        <v>242</v>
      </c>
      <c r="D645" s="167" t="s">
        <v>241</v>
      </c>
      <c r="E645" s="169">
        <v>4.0000000000000001E-3</v>
      </c>
      <c r="F645" s="170">
        <v>7.45</v>
      </c>
      <c r="G645" s="170">
        <v>0.03</v>
      </c>
    </row>
    <row r="646" spans="1:7" ht="33.75" x14ac:dyDescent="0.25">
      <c r="A646" s="167" t="s">
        <v>1172</v>
      </c>
      <c r="B646" s="168" t="s">
        <v>1173</v>
      </c>
      <c r="C646" s="167" t="s">
        <v>242</v>
      </c>
      <c r="D646" s="167" t="s">
        <v>133</v>
      </c>
      <c r="E646" s="169">
        <v>9.5000000000000001E-2</v>
      </c>
      <c r="F646" s="170">
        <v>110</v>
      </c>
      <c r="G646" s="170">
        <v>10.45</v>
      </c>
    </row>
    <row r="647" spans="1:7" x14ac:dyDescent="0.25">
      <c r="A647" s="165"/>
      <c r="B647" s="165"/>
      <c r="C647" s="165"/>
      <c r="D647" s="165"/>
      <c r="E647" s="233" t="s">
        <v>230</v>
      </c>
      <c r="F647" s="233"/>
      <c r="G647" s="171">
        <v>10.48</v>
      </c>
    </row>
    <row r="648" spans="1:7" ht="22.5" x14ac:dyDescent="0.25">
      <c r="A648" s="232" t="s">
        <v>231</v>
      </c>
      <c r="B648" s="232"/>
      <c r="C648" s="166" t="s">
        <v>226</v>
      </c>
      <c r="D648" s="166" t="s">
        <v>227</v>
      </c>
      <c r="E648" s="166" t="s">
        <v>228</v>
      </c>
      <c r="F648" s="166" t="s">
        <v>229</v>
      </c>
      <c r="G648" s="166" t="s">
        <v>3</v>
      </c>
    </row>
    <row r="649" spans="1:7" ht="22.5" x14ac:dyDescent="0.25">
      <c r="A649" s="167" t="s">
        <v>316</v>
      </c>
      <c r="B649" s="168" t="s">
        <v>240</v>
      </c>
      <c r="C649" s="167" t="s">
        <v>242</v>
      </c>
      <c r="D649" s="167" t="s">
        <v>232</v>
      </c>
      <c r="E649" s="169">
        <v>9.1999999999999998E-2</v>
      </c>
      <c r="F649" s="170">
        <v>19.920000000000002</v>
      </c>
      <c r="G649" s="170">
        <v>1.83</v>
      </c>
    </row>
    <row r="650" spans="1:7" ht="22.5" x14ac:dyDescent="0.25">
      <c r="A650" s="167" t="s">
        <v>317</v>
      </c>
      <c r="B650" s="168" t="s">
        <v>318</v>
      </c>
      <c r="C650" s="167" t="s">
        <v>242</v>
      </c>
      <c r="D650" s="167" t="s">
        <v>232</v>
      </c>
      <c r="E650" s="169">
        <v>0.38</v>
      </c>
      <c r="F650" s="170">
        <v>24.42</v>
      </c>
      <c r="G650" s="170">
        <v>9.2799999999999994</v>
      </c>
    </row>
    <row r="651" spans="1:7" ht="33.75" x14ac:dyDescent="0.25">
      <c r="A651" s="167" t="s">
        <v>1174</v>
      </c>
      <c r="B651" s="168" t="s">
        <v>1175</v>
      </c>
      <c r="C651" s="167" t="s">
        <v>242</v>
      </c>
      <c r="D651" s="167" t="s">
        <v>125</v>
      </c>
      <c r="E651" s="169">
        <v>0.13600000000000001</v>
      </c>
      <c r="F651" s="170">
        <v>95.08</v>
      </c>
      <c r="G651" s="170">
        <v>12.93</v>
      </c>
    </row>
    <row r="652" spans="1:7" x14ac:dyDescent="0.25">
      <c r="A652" s="165"/>
      <c r="B652" s="165"/>
      <c r="C652" s="165"/>
      <c r="D652" s="165"/>
      <c r="E652" s="233" t="s">
        <v>234</v>
      </c>
      <c r="F652" s="233"/>
      <c r="G652" s="171">
        <v>24.04</v>
      </c>
    </row>
    <row r="653" spans="1:7" x14ac:dyDescent="0.25">
      <c r="A653" s="165"/>
      <c r="B653" s="165"/>
      <c r="C653" s="165"/>
      <c r="D653" s="165"/>
      <c r="E653" s="234" t="s">
        <v>235</v>
      </c>
      <c r="F653" s="234"/>
      <c r="G653" s="172">
        <v>37.43</v>
      </c>
    </row>
    <row r="654" spans="1:7" x14ac:dyDescent="0.25">
      <c r="A654" s="165"/>
      <c r="B654" s="165"/>
      <c r="C654" s="165"/>
      <c r="D654" s="165"/>
      <c r="E654" s="234" t="s">
        <v>259</v>
      </c>
      <c r="F654" s="234"/>
      <c r="G654" s="172">
        <v>4.92</v>
      </c>
    </row>
    <row r="655" spans="1:7" x14ac:dyDescent="0.25">
      <c r="A655" s="165"/>
      <c r="B655" s="165"/>
      <c r="C655" s="165"/>
      <c r="D655" s="165"/>
      <c r="E655" s="234" t="s">
        <v>236</v>
      </c>
      <c r="F655" s="234"/>
      <c r="G655" s="172">
        <v>37.43</v>
      </c>
    </row>
    <row r="656" spans="1:7" x14ac:dyDescent="0.25">
      <c r="A656" s="165"/>
      <c r="B656" s="165"/>
      <c r="C656" s="165"/>
      <c r="D656" s="165"/>
      <c r="E656" s="234" t="s">
        <v>1016</v>
      </c>
      <c r="F656" s="234"/>
      <c r="G656" s="172">
        <v>9.74</v>
      </c>
    </row>
    <row r="657" spans="1:7" x14ac:dyDescent="0.25">
      <c r="A657" s="165"/>
      <c r="B657" s="165"/>
      <c r="C657" s="165"/>
      <c r="D657" s="165"/>
      <c r="E657" s="234" t="s">
        <v>1017</v>
      </c>
      <c r="F657" s="234"/>
      <c r="G657" s="172">
        <v>47.17</v>
      </c>
    </row>
    <row r="658" spans="1:7" x14ac:dyDescent="0.25">
      <c r="A658" s="165"/>
      <c r="B658" s="165"/>
      <c r="C658" s="230"/>
      <c r="D658" s="230"/>
      <c r="E658" s="165"/>
      <c r="F658" s="165"/>
      <c r="G658" s="165"/>
    </row>
    <row r="659" spans="1:7" x14ac:dyDescent="0.25">
      <c r="A659" s="231" t="s">
        <v>1176</v>
      </c>
      <c r="B659" s="231"/>
      <c r="C659" s="231"/>
      <c r="D659" s="231"/>
      <c r="E659" s="231"/>
      <c r="F659" s="231"/>
      <c r="G659" s="231"/>
    </row>
    <row r="660" spans="1:7" ht="22.5" x14ac:dyDescent="0.25">
      <c r="A660" s="232" t="s">
        <v>225</v>
      </c>
      <c r="B660" s="232"/>
      <c r="C660" s="166" t="s">
        <v>226</v>
      </c>
      <c r="D660" s="166" t="s">
        <v>227</v>
      </c>
      <c r="E660" s="166" t="s">
        <v>228</v>
      </c>
      <c r="F660" s="166" t="s">
        <v>229</v>
      </c>
      <c r="G660" s="166" t="s">
        <v>3</v>
      </c>
    </row>
    <row r="661" spans="1:7" x14ac:dyDescent="0.25">
      <c r="A661" s="167" t="s">
        <v>1177</v>
      </c>
      <c r="B661" s="168" t="s">
        <v>1178</v>
      </c>
      <c r="C661" s="167" t="s">
        <v>1047</v>
      </c>
      <c r="D661" s="167" t="s">
        <v>127</v>
      </c>
      <c r="E661" s="169">
        <v>1.1499999999999999</v>
      </c>
      <c r="F661" s="170">
        <v>67</v>
      </c>
      <c r="G661" s="170">
        <v>77.05</v>
      </c>
    </row>
    <row r="662" spans="1:7" x14ac:dyDescent="0.25">
      <c r="A662" s="165"/>
      <c r="B662" s="165"/>
      <c r="C662" s="165"/>
      <c r="D662" s="165"/>
      <c r="E662" s="233" t="s">
        <v>230</v>
      </c>
      <c r="F662" s="233"/>
      <c r="G662" s="171">
        <v>77.05</v>
      </c>
    </row>
    <row r="663" spans="1:7" ht="22.5" x14ac:dyDescent="0.25">
      <c r="A663" s="232" t="s">
        <v>231</v>
      </c>
      <c r="B663" s="232"/>
      <c r="C663" s="166" t="s">
        <v>226</v>
      </c>
      <c r="D663" s="166" t="s">
        <v>227</v>
      </c>
      <c r="E663" s="166" t="s">
        <v>228</v>
      </c>
      <c r="F663" s="166" t="s">
        <v>229</v>
      </c>
      <c r="G663" s="166" t="s">
        <v>3</v>
      </c>
    </row>
    <row r="664" spans="1:7" x14ac:dyDescent="0.25">
      <c r="A664" s="167" t="s">
        <v>328</v>
      </c>
      <c r="B664" s="168" t="s">
        <v>233</v>
      </c>
      <c r="C664" s="167" t="s">
        <v>242</v>
      </c>
      <c r="D664" s="167" t="s">
        <v>232</v>
      </c>
      <c r="E664" s="169">
        <v>2</v>
      </c>
      <c r="F664" s="170">
        <v>19.5</v>
      </c>
      <c r="G664" s="170">
        <v>39</v>
      </c>
    </row>
    <row r="665" spans="1:7" x14ac:dyDescent="0.25">
      <c r="A665" s="165"/>
      <c r="B665" s="165"/>
      <c r="C665" s="165"/>
      <c r="D665" s="165"/>
      <c r="E665" s="233" t="s">
        <v>234</v>
      </c>
      <c r="F665" s="233"/>
      <c r="G665" s="171">
        <v>39</v>
      </c>
    </row>
    <row r="666" spans="1:7" x14ac:dyDescent="0.25">
      <c r="A666" s="165"/>
      <c r="B666" s="165"/>
      <c r="C666" s="165"/>
      <c r="D666" s="165"/>
      <c r="E666" s="234" t="s">
        <v>235</v>
      </c>
      <c r="F666" s="234"/>
      <c r="G666" s="172">
        <v>116.05</v>
      </c>
    </row>
    <row r="667" spans="1:7" x14ac:dyDescent="0.25">
      <c r="A667" s="165"/>
      <c r="B667" s="165"/>
      <c r="C667" s="165"/>
      <c r="D667" s="165"/>
      <c r="E667" s="234" t="s">
        <v>259</v>
      </c>
      <c r="F667" s="234"/>
      <c r="G667" s="172">
        <v>13.72</v>
      </c>
    </row>
    <row r="668" spans="1:7" x14ac:dyDescent="0.25">
      <c r="A668" s="165"/>
      <c r="B668" s="165"/>
      <c r="C668" s="165"/>
      <c r="D668" s="165"/>
      <c r="E668" s="234" t="s">
        <v>236</v>
      </c>
      <c r="F668" s="234"/>
      <c r="G668" s="172">
        <v>116.05</v>
      </c>
    </row>
    <row r="669" spans="1:7" x14ac:dyDescent="0.25">
      <c r="A669" s="165"/>
      <c r="B669" s="165"/>
      <c r="C669" s="165"/>
      <c r="D669" s="165"/>
      <c r="E669" s="234" t="s">
        <v>1016</v>
      </c>
      <c r="F669" s="234"/>
      <c r="G669" s="172">
        <v>30.18</v>
      </c>
    </row>
    <row r="670" spans="1:7" x14ac:dyDescent="0.25">
      <c r="A670" s="165"/>
      <c r="B670" s="165"/>
      <c r="C670" s="165"/>
      <c r="D670" s="165"/>
      <c r="E670" s="234" t="s">
        <v>1017</v>
      </c>
      <c r="F670" s="234"/>
      <c r="G670" s="172">
        <v>146.22999999999999</v>
      </c>
    </row>
    <row r="671" spans="1:7" x14ac:dyDescent="0.25">
      <c r="A671" s="165"/>
      <c r="B671" s="165"/>
      <c r="C671" s="230"/>
      <c r="D671" s="230"/>
      <c r="E671" s="165"/>
      <c r="F671" s="165"/>
      <c r="G671" s="165"/>
    </row>
    <row r="672" spans="1:7" x14ac:dyDescent="0.25">
      <c r="A672" s="231" t="s">
        <v>1179</v>
      </c>
      <c r="B672" s="231"/>
      <c r="C672" s="231"/>
      <c r="D672" s="231"/>
      <c r="E672" s="231"/>
      <c r="F672" s="231"/>
      <c r="G672" s="231"/>
    </row>
    <row r="673" spans="1:7" ht="22.5" x14ac:dyDescent="0.25">
      <c r="A673" s="232" t="s">
        <v>225</v>
      </c>
      <c r="B673" s="232"/>
      <c r="C673" s="166" t="s">
        <v>226</v>
      </c>
      <c r="D673" s="166" t="s">
        <v>227</v>
      </c>
      <c r="E673" s="166" t="s">
        <v>228</v>
      </c>
      <c r="F673" s="166" t="s">
        <v>229</v>
      </c>
      <c r="G673" s="166" t="s">
        <v>3</v>
      </c>
    </row>
    <row r="674" spans="1:7" x14ac:dyDescent="0.25">
      <c r="A674" s="167" t="s">
        <v>1180</v>
      </c>
      <c r="B674" s="168" t="s">
        <v>1181</v>
      </c>
      <c r="C674" s="167" t="s">
        <v>1047</v>
      </c>
      <c r="D674" s="167" t="s">
        <v>125</v>
      </c>
      <c r="E674" s="169">
        <v>1.05</v>
      </c>
      <c r="F674" s="170">
        <v>1.49</v>
      </c>
      <c r="G674" s="170">
        <v>1.56</v>
      </c>
    </row>
    <row r="675" spans="1:7" x14ac:dyDescent="0.25">
      <c r="A675" s="165"/>
      <c r="B675" s="165"/>
      <c r="C675" s="165"/>
      <c r="D675" s="165"/>
      <c r="E675" s="233" t="s">
        <v>230</v>
      </c>
      <c r="F675" s="233"/>
      <c r="G675" s="171">
        <v>1.56</v>
      </c>
    </row>
    <row r="676" spans="1:7" ht="22.5" x14ac:dyDescent="0.25">
      <c r="A676" s="232" t="s">
        <v>231</v>
      </c>
      <c r="B676" s="232"/>
      <c r="C676" s="166" t="s">
        <v>226</v>
      </c>
      <c r="D676" s="166" t="s">
        <v>227</v>
      </c>
      <c r="E676" s="166" t="s">
        <v>228</v>
      </c>
      <c r="F676" s="166" t="s">
        <v>229</v>
      </c>
      <c r="G676" s="166" t="s">
        <v>3</v>
      </c>
    </row>
    <row r="677" spans="1:7" x14ac:dyDescent="0.25">
      <c r="A677" s="167" t="s">
        <v>327</v>
      </c>
      <c r="B677" s="168" t="s">
        <v>239</v>
      </c>
      <c r="C677" s="167" t="s">
        <v>242</v>
      </c>
      <c r="D677" s="167" t="s">
        <v>232</v>
      </c>
      <c r="E677" s="169">
        <v>0.12</v>
      </c>
      <c r="F677" s="170">
        <v>24.68</v>
      </c>
      <c r="G677" s="170">
        <v>2.96</v>
      </c>
    </row>
    <row r="678" spans="1:7" x14ac:dyDescent="0.25">
      <c r="A678" s="167" t="s">
        <v>328</v>
      </c>
      <c r="B678" s="168" t="s">
        <v>233</v>
      </c>
      <c r="C678" s="167" t="s">
        <v>242</v>
      </c>
      <c r="D678" s="167" t="s">
        <v>232</v>
      </c>
      <c r="E678" s="169">
        <v>0.22</v>
      </c>
      <c r="F678" s="170">
        <v>19.5</v>
      </c>
      <c r="G678" s="170">
        <v>4.29</v>
      </c>
    </row>
    <row r="679" spans="1:7" x14ac:dyDescent="0.25">
      <c r="A679" s="165"/>
      <c r="B679" s="165"/>
      <c r="C679" s="165"/>
      <c r="D679" s="165"/>
      <c r="E679" s="233" t="s">
        <v>234</v>
      </c>
      <c r="F679" s="233"/>
      <c r="G679" s="171">
        <v>7.25</v>
      </c>
    </row>
    <row r="680" spans="1:7" x14ac:dyDescent="0.25">
      <c r="A680" s="165"/>
      <c r="B680" s="165"/>
      <c r="C680" s="165"/>
      <c r="D680" s="165"/>
      <c r="E680" s="234" t="s">
        <v>235</v>
      </c>
      <c r="F680" s="234"/>
      <c r="G680" s="172">
        <v>8.81</v>
      </c>
    </row>
    <row r="681" spans="1:7" x14ac:dyDescent="0.25">
      <c r="A681" s="165"/>
      <c r="B681" s="165"/>
      <c r="C681" s="165"/>
      <c r="D681" s="165"/>
      <c r="E681" s="234" t="s">
        <v>259</v>
      </c>
      <c r="F681" s="234"/>
      <c r="G681" s="172">
        <v>2.65</v>
      </c>
    </row>
    <row r="682" spans="1:7" x14ac:dyDescent="0.25">
      <c r="A682" s="165"/>
      <c r="B682" s="165"/>
      <c r="C682" s="165"/>
      <c r="D682" s="165"/>
      <c r="E682" s="234" t="s">
        <v>236</v>
      </c>
      <c r="F682" s="234"/>
      <c r="G682" s="172">
        <v>8.81</v>
      </c>
    </row>
    <row r="683" spans="1:7" x14ac:dyDescent="0.25">
      <c r="A683" s="165"/>
      <c r="B683" s="165"/>
      <c r="C683" s="165"/>
      <c r="D683" s="165"/>
      <c r="E683" s="234" t="s">
        <v>1016</v>
      </c>
      <c r="F683" s="234"/>
      <c r="G683" s="172">
        <v>2.29</v>
      </c>
    </row>
    <row r="684" spans="1:7" x14ac:dyDescent="0.25">
      <c r="A684" s="165"/>
      <c r="B684" s="165"/>
      <c r="C684" s="165"/>
      <c r="D684" s="165"/>
      <c r="E684" s="234" t="s">
        <v>1017</v>
      </c>
      <c r="F684" s="234"/>
      <c r="G684" s="172">
        <v>11.1</v>
      </c>
    </row>
    <row r="685" spans="1:7" x14ac:dyDescent="0.25">
      <c r="A685" s="165"/>
      <c r="B685" s="165"/>
      <c r="C685" s="230"/>
      <c r="D685" s="230"/>
      <c r="E685" s="165"/>
      <c r="F685" s="165"/>
      <c r="G685" s="165"/>
    </row>
    <row r="686" spans="1:7" x14ac:dyDescent="0.25">
      <c r="A686" s="231" t="s">
        <v>1182</v>
      </c>
      <c r="B686" s="231"/>
      <c r="C686" s="231"/>
      <c r="D686" s="231"/>
      <c r="E686" s="231"/>
      <c r="F686" s="231"/>
      <c r="G686" s="231"/>
    </row>
    <row r="687" spans="1:7" ht="22.5" x14ac:dyDescent="0.25">
      <c r="A687" s="232" t="s">
        <v>225</v>
      </c>
      <c r="B687" s="232"/>
      <c r="C687" s="166" t="s">
        <v>226</v>
      </c>
      <c r="D687" s="166" t="s">
        <v>227</v>
      </c>
      <c r="E687" s="166" t="s">
        <v>228</v>
      </c>
      <c r="F687" s="166" t="s">
        <v>229</v>
      </c>
      <c r="G687" s="166" t="s">
        <v>3</v>
      </c>
    </row>
    <row r="688" spans="1:7" ht="22.5" x14ac:dyDescent="0.25">
      <c r="A688" s="167" t="s">
        <v>1097</v>
      </c>
      <c r="B688" s="168" t="s">
        <v>1098</v>
      </c>
      <c r="C688" s="167" t="s">
        <v>242</v>
      </c>
      <c r="D688" s="167" t="s">
        <v>238</v>
      </c>
      <c r="E688" s="169">
        <v>1.0999999999999999E-2</v>
      </c>
      <c r="F688" s="170">
        <v>22.33</v>
      </c>
      <c r="G688" s="170">
        <v>0.25</v>
      </c>
    </row>
    <row r="689" spans="1:7" ht="45" x14ac:dyDescent="0.25">
      <c r="A689" s="167" t="s">
        <v>1183</v>
      </c>
      <c r="B689" s="168" t="s">
        <v>1184</v>
      </c>
      <c r="C689" s="167" t="s">
        <v>242</v>
      </c>
      <c r="D689" s="167" t="s">
        <v>125</v>
      </c>
      <c r="E689" s="169">
        <v>0.82399999999999995</v>
      </c>
      <c r="F689" s="170">
        <v>16.989999999999998</v>
      </c>
      <c r="G689" s="170">
        <v>14</v>
      </c>
    </row>
    <row r="690" spans="1:7" ht="45" x14ac:dyDescent="0.25">
      <c r="A690" s="167" t="s">
        <v>1185</v>
      </c>
      <c r="B690" s="168" t="s">
        <v>1186</v>
      </c>
      <c r="C690" s="167" t="s">
        <v>242</v>
      </c>
      <c r="D690" s="167" t="s">
        <v>133</v>
      </c>
      <c r="E690" s="169">
        <v>0.67600000000000005</v>
      </c>
      <c r="F690" s="170">
        <v>7.89</v>
      </c>
      <c r="G690" s="170">
        <v>5.33</v>
      </c>
    </row>
    <row r="691" spans="1:7" x14ac:dyDescent="0.25">
      <c r="A691" s="165"/>
      <c r="B691" s="165"/>
      <c r="C691" s="165"/>
      <c r="D691" s="165"/>
      <c r="E691" s="233" t="s">
        <v>230</v>
      </c>
      <c r="F691" s="233"/>
      <c r="G691" s="171">
        <v>19.579999999999998</v>
      </c>
    </row>
    <row r="692" spans="1:7" ht="22.5" x14ac:dyDescent="0.25">
      <c r="A692" s="232" t="s">
        <v>231</v>
      </c>
      <c r="B692" s="232"/>
      <c r="C692" s="166" t="s">
        <v>226</v>
      </c>
      <c r="D692" s="166" t="s">
        <v>227</v>
      </c>
      <c r="E692" s="166" t="s">
        <v>228</v>
      </c>
      <c r="F692" s="166" t="s">
        <v>229</v>
      </c>
      <c r="G692" s="166" t="s">
        <v>3</v>
      </c>
    </row>
    <row r="693" spans="1:7" ht="22.5" x14ac:dyDescent="0.25">
      <c r="A693" s="167" t="s">
        <v>1101</v>
      </c>
      <c r="B693" s="168" t="s">
        <v>1102</v>
      </c>
      <c r="C693" s="167" t="s">
        <v>242</v>
      </c>
      <c r="D693" s="167" t="s">
        <v>232</v>
      </c>
      <c r="E693" s="169">
        <v>1.4999999999999999E-2</v>
      </c>
      <c r="F693" s="170">
        <v>20.010000000000002</v>
      </c>
      <c r="G693" s="170">
        <v>0.3</v>
      </c>
    </row>
    <row r="694" spans="1:7" x14ac:dyDescent="0.25">
      <c r="A694" s="167" t="s">
        <v>1103</v>
      </c>
      <c r="B694" s="168" t="s">
        <v>1104</v>
      </c>
      <c r="C694" s="167" t="s">
        <v>242</v>
      </c>
      <c r="D694" s="167" t="s">
        <v>232</v>
      </c>
      <c r="E694" s="169">
        <v>4.2000000000000003E-2</v>
      </c>
      <c r="F694" s="170">
        <v>24.54</v>
      </c>
      <c r="G694" s="170">
        <v>1.03</v>
      </c>
    </row>
    <row r="695" spans="1:7" x14ac:dyDescent="0.25">
      <c r="A695" s="165"/>
      <c r="B695" s="165"/>
      <c r="C695" s="165"/>
      <c r="D695" s="165"/>
      <c r="E695" s="233" t="s">
        <v>234</v>
      </c>
      <c r="F695" s="233"/>
      <c r="G695" s="171">
        <v>1.33</v>
      </c>
    </row>
    <row r="696" spans="1:7" x14ac:dyDescent="0.25">
      <c r="A696" s="165"/>
      <c r="B696" s="165"/>
      <c r="C696" s="165"/>
      <c r="D696" s="165"/>
      <c r="E696" s="234" t="s">
        <v>235</v>
      </c>
      <c r="F696" s="234"/>
      <c r="G696" s="172">
        <v>20.91</v>
      </c>
    </row>
    <row r="697" spans="1:7" x14ac:dyDescent="0.25">
      <c r="A697" s="165"/>
      <c r="B697" s="165"/>
      <c r="C697" s="165"/>
      <c r="D697" s="165"/>
      <c r="E697" s="234" t="s">
        <v>259</v>
      </c>
      <c r="F697" s="234"/>
      <c r="G697" s="172">
        <v>0.8</v>
      </c>
    </row>
    <row r="698" spans="1:7" x14ac:dyDescent="0.25">
      <c r="A698" s="165"/>
      <c r="B698" s="165"/>
      <c r="C698" s="165"/>
      <c r="D698" s="165"/>
      <c r="E698" s="234" t="s">
        <v>236</v>
      </c>
      <c r="F698" s="234"/>
      <c r="G698" s="172">
        <v>20.91</v>
      </c>
    </row>
    <row r="699" spans="1:7" x14ac:dyDescent="0.25">
      <c r="A699" s="165"/>
      <c r="B699" s="165"/>
      <c r="C699" s="165"/>
      <c r="D699" s="165"/>
      <c r="E699" s="234" t="s">
        <v>1016</v>
      </c>
      <c r="F699" s="234"/>
      <c r="G699" s="172">
        <v>5.44</v>
      </c>
    </row>
    <row r="700" spans="1:7" x14ac:dyDescent="0.25">
      <c r="A700" s="165"/>
      <c r="B700" s="165"/>
      <c r="C700" s="165"/>
      <c r="D700" s="165"/>
      <c r="E700" s="234" t="s">
        <v>1017</v>
      </c>
      <c r="F700" s="234"/>
      <c r="G700" s="172">
        <v>26.35</v>
      </c>
    </row>
    <row r="701" spans="1:7" x14ac:dyDescent="0.25">
      <c r="A701" s="165"/>
      <c r="B701" s="165"/>
      <c r="C701" s="230"/>
      <c r="D701" s="230"/>
      <c r="E701" s="165"/>
      <c r="F701" s="165"/>
      <c r="G701" s="165"/>
    </row>
    <row r="702" spans="1:7" x14ac:dyDescent="0.25">
      <c r="A702" s="231" t="s">
        <v>1187</v>
      </c>
      <c r="B702" s="231"/>
      <c r="C702" s="231"/>
      <c r="D702" s="231"/>
      <c r="E702" s="231"/>
      <c r="F702" s="231"/>
      <c r="G702" s="231"/>
    </row>
    <row r="703" spans="1:7" ht="22.5" x14ac:dyDescent="0.25">
      <c r="A703" s="232" t="s">
        <v>225</v>
      </c>
      <c r="B703" s="232"/>
      <c r="C703" s="166" t="s">
        <v>226</v>
      </c>
      <c r="D703" s="166" t="s">
        <v>227</v>
      </c>
      <c r="E703" s="166" t="s">
        <v>228</v>
      </c>
      <c r="F703" s="166" t="s">
        <v>229</v>
      </c>
      <c r="G703" s="166" t="s">
        <v>3</v>
      </c>
    </row>
    <row r="704" spans="1:7" ht="22.5" x14ac:dyDescent="0.25">
      <c r="A704" s="167" t="s">
        <v>1097</v>
      </c>
      <c r="B704" s="168" t="s">
        <v>1098</v>
      </c>
      <c r="C704" s="167" t="s">
        <v>242</v>
      </c>
      <c r="D704" s="167" t="s">
        <v>238</v>
      </c>
      <c r="E704" s="169">
        <v>2.5000000000000001E-2</v>
      </c>
      <c r="F704" s="170">
        <v>22.33</v>
      </c>
      <c r="G704" s="170">
        <v>0.56000000000000005</v>
      </c>
    </row>
    <row r="705" spans="1:7" ht="33.75" x14ac:dyDescent="0.25">
      <c r="A705" s="167" t="s">
        <v>1099</v>
      </c>
      <c r="B705" s="168" t="s">
        <v>1100</v>
      </c>
      <c r="C705" s="167" t="s">
        <v>242</v>
      </c>
      <c r="D705" s="167" t="s">
        <v>128</v>
      </c>
      <c r="E705" s="169">
        <v>0.36699999999999999</v>
      </c>
      <c r="F705" s="170">
        <v>0.21</v>
      </c>
      <c r="G705" s="170">
        <v>0.08</v>
      </c>
    </row>
    <row r="706" spans="1:7" x14ac:dyDescent="0.25">
      <c r="A706" s="165"/>
      <c r="B706" s="165"/>
      <c r="C706" s="165"/>
      <c r="D706" s="165"/>
      <c r="E706" s="233" t="s">
        <v>230</v>
      </c>
      <c r="F706" s="233"/>
      <c r="G706" s="171">
        <v>0.64</v>
      </c>
    </row>
    <row r="707" spans="1:7" ht="22.5" x14ac:dyDescent="0.25">
      <c r="A707" s="232" t="s">
        <v>231</v>
      </c>
      <c r="B707" s="232"/>
      <c r="C707" s="166" t="s">
        <v>226</v>
      </c>
      <c r="D707" s="166" t="s">
        <v>227</v>
      </c>
      <c r="E707" s="166" t="s">
        <v>228</v>
      </c>
      <c r="F707" s="166" t="s">
        <v>229</v>
      </c>
      <c r="G707" s="166" t="s">
        <v>3</v>
      </c>
    </row>
    <row r="708" spans="1:7" ht="22.5" x14ac:dyDescent="0.25">
      <c r="A708" s="167" t="s">
        <v>1101</v>
      </c>
      <c r="B708" s="168" t="s">
        <v>1102</v>
      </c>
      <c r="C708" s="167" t="s">
        <v>242</v>
      </c>
      <c r="D708" s="167" t="s">
        <v>232</v>
      </c>
      <c r="E708" s="169">
        <v>1.14E-2</v>
      </c>
      <c r="F708" s="170">
        <v>20.010000000000002</v>
      </c>
      <c r="G708" s="170">
        <v>0.23</v>
      </c>
    </row>
    <row r="709" spans="1:7" x14ac:dyDescent="0.25">
      <c r="A709" s="167" t="s">
        <v>1103</v>
      </c>
      <c r="B709" s="168" t="s">
        <v>1104</v>
      </c>
      <c r="C709" s="167" t="s">
        <v>242</v>
      </c>
      <c r="D709" s="167" t="s">
        <v>232</v>
      </c>
      <c r="E709" s="169">
        <v>6.9800000000000001E-2</v>
      </c>
      <c r="F709" s="170">
        <v>24.54</v>
      </c>
      <c r="G709" s="170">
        <v>1.71</v>
      </c>
    </row>
    <row r="710" spans="1:7" ht="33.75" x14ac:dyDescent="0.25">
      <c r="A710" s="167" t="s">
        <v>1143</v>
      </c>
      <c r="B710" s="168" t="s">
        <v>1144</v>
      </c>
      <c r="C710" s="167" t="s">
        <v>242</v>
      </c>
      <c r="D710" s="167" t="s">
        <v>238</v>
      </c>
      <c r="E710" s="169">
        <v>1</v>
      </c>
      <c r="F710" s="170">
        <v>9.5399999999999991</v>
      </c>
      <c r="G710" s="170">
        <v>9.5399999999999991</v>
      </c>
    </row>
    <row r="711" spans="1:7" x14ac:dyDescent="0.25">
      <c r="A711" s="165"/>
      <c r="B711" s="165"/>
      <c r="C711" s="165"/>
      <c r="D711" s="165"/>
      <c r="E711" s="233" t="s">
        <v>234</v>
      </c>
      <c r="F711" s="233"/>
      <c r="G711" s="171">
        <v>11.48</v>
      </c>
    </row>
    <row r="712" spans="1:7" x14ac:dyDescent="0.25">
      <c r="A712" s="165"/>
      <c r="B712" s="165"/>
      <c r="C712" s="165"/>
      <c r="D712" s="165"/>
      <c r="E712" s="234" t="s">
        <v>235</v>
      </c>
      <c r="F712" s="234"/>
      <c r="G712" s="172">
        <v>12.12</v>
      </c>
    </row>
    <row r="713" spans="1:7" x14ac:dyDescent="0.25">
      <c r="A713" s="165"/>
      <c r="B713" s="165"/>
      <c r="C713" s="165"/>
      <c r="D713" s="165"/>
      <c r="E713" s="234" t="s">
        <v>259</v>
      </c>
      <c r="F713" s="234"/>
      <c r="G713" s="172">
        <v>0.85</v>
      </c>
    </row>
    <row r="714" spans="1:7" x14ac:dyDescent="0.25">
      <c r="A714" s="165"/>
      <c r="B714" s="165"/>
      <c r="C714" s="165"/>
      <c r="D714" s="165"/>
      <c r="E714" s="234" t="s">
        <v>236</v>
      </c>
      <c r="F714" s="234"/>
      <c r="G714" s="172">
        <v>12.12</v>
      </c>
    </row>
    <row r="715" spans="1:7" x14ac:dyDescent="0.25">
      <c r="A715" s="165"/>
      <c r="B715" s="165"/>
      <c r="C715" s="165"/>
      <c r="D715" s="165"/>
      <c r="E715" s="234" t="s">
        <v>1016</v>
      </c>
      <c r="F715" s="234"/>
      <c r="G715" s="172">
        <v>3.15</v>
      </c>
    </row>
    <row r="716" spans="1:7" x14ac:dyDescent="0.25">
      <c r="A716" s="165"/>
      <c r="B716" s="165"/>
      <c r="C716" s="165"/>
      <c r="D716" s="165"/>
      <c r="E716" s="234" t="s">
        <v>1017</v>
      </c>
      <c r="F716" s="234"/>
      <c r="G716" s="172">
        <v>15.27</v>
      </c>
    </row>
    <row r="717" spans="1:7" x14ac:dyDescent="0.25">
      <c r="A717" s="165"/>
      <c r="B717" s="165"/>
      <c r="C717" s="230"/>
      <c r="D717" s="230"/>
      <c r="E717" s="165"/>
      <c r="F717" s="165"/>
      <c r="G717" s="165"/>
    </row>
    <row r="718" spans="1:7" x14ac:dyDescent="0.25">
      <c r="A718" s="231" t="s">
        <v>1188</v>
      </c>
      <c r="B718" s="231"/>
      <c r="C718" s="231"/>
      <c r="D718" s="231"/>
      <c r="E718" s="231"/>
      <c r="F718" s="231"/>
      <c r="G718" s="231"/>
    </row>
    <row r="719" spans="1:7" ht="22.5" x14ac:dyDescent="0.25">
      <c r="A719" s="232" t="s">
        <v>225</v>
      </c>
      <c r="B719" s="232"/>
      <c r="C719" s="166" t="s">
        <v>226</v>
      </c>
      <c r="D719" s="166" t="s">
        <v>227</v>
      </c>
      <c r="E719" s="166" t="s">
        <v>228</v>
      </c>
      <c r="F719" s="166" t="s">
        <v>229</v>
      </c>
      <c r="G719" s="166" t="s">
        <v>3</v>
      </c>
    </row>
    <row r="720" spans="1:7" ht="45" x14ac:dyDescent="0.25">
      <c r="A720" s="167" t="s">
        <v>1189</v>
      </c>
      <c r="B720" s="168" t="s">
        <v>1190</v>
      </c>
      <c r="C720" s="167" t="s">
        <v>242</v>
      </c>
      <c r="D720" s="167" t="s">
        <v>127</v>
      </c>
      <c r="E720" s="169">
        <v>8.14E-2</v>
      </c>
      <c r="F720" s="170">
        <v>563.5</v>
      </c>
      <c r="G720" s="170">
        <v>45.87</v>
      </c>
    </row>
    <row r="721" spans="1:7" ht="22.5" x14ac:dyDescent="0.25">
      <c r="A721" s="167" t="s">
        <v>1191</v>
      </c>
      <c r="B721" s="168" t="s">
        <v>1192</v>
      </c>
      <c r="C721" s="167" t="s">
        <v>242</v>
      </c>
      <c r="D721" s="167" t="s">
        <v>238</v>
      </c>
      <c r="E721" s="169">
        <v>4</v>
      </c>
      <c r="F721" s="170">
        <v>10.039999999999999</v>
      </c>
      <c r="G721" s="170">
        <v>40.159999999999997</v>
      </c>
    </row>
    <row r="722" spans="1:7" x14ac:dyDescent="0.25">
      <c r="A722" s="165"/>
      <c r="B722" s="165"/>
      <c r="C722" s="165"/>
      <c r="D722" s="165"/>
      <c r="E722" s="233" t="s">
        <v>230</v>
      </c>
      <c r="F722" s="233"/>
      <c r="G722" s="171">
        <v>86.03</v>
      </c>
    </row>
    <row r="723" spans="1:7" ht="22.5" x14ac:dyDescent="0.25">
      <c r="A723" s="232" t="s">
        <v>231</v>
      </c>
      <c r="B723" s="232"/>
      <c r="C723" s="166" t="s">
        <v>226</v>
      </c>
      <c r="D723" s="166" t="s">
        <v>227</v>
      </c>
      <c r="E723" s="166" t="s">
        <v>228</v>
      </c>
      <c r="F723" s="166" t="s">
        <v>229</v>
      </c>
      <c r="G723" s="166" t="s">
        <v>3</v>
      </c>
    </row>
    <row r="724" spans="1:7" ht="33.75" x14ac:dyDescent="0.25">
      <c r="A724" s="167" t="s">
        <v>1193</v>
      </c>
      <c r="B724" s="168" t="s">
        <v>1194</v>
      </c>
      <c r="C724" s="167" t="s">
        <v>242</v>
      </c>
      <c r="D724" s="167" t="s">
        <v>311</v>
      </c>
      <c r="E724" s="169">
        <v>7.0000000000000001E-3</v>
      </c>
      <c r="F724" s="170">
        <v>11.17</v>
      </c>
      <c r="G724" s="170">
        <v>0.08</v>
      </c>
    </row>
    <row r="725" spans="1:7" x14ac:dyDescent="0.25">
      <c r="A725" s="167" t="s">
        <v>327</v>
      </c>
      <c r="B725" s="168" t="s">
        <v>239</v>
      </c>
      <c r="C725" s="167" t="s">
        <v>242</v>
      </c>
      <c r="D725" s="167" t="s">
        <v>232</v>
      </c>
      <c r="E725" s="169">
        <v>0.1119</v>
      </c>
      <c r="F725" s="170">
        <v>24.68</v>
      </c>
      <c r="G725" s="170">
        <v>2.76</v>
      </c>
    </row>
    <row r="726" spans="1:7" x14ac:dyDescent="0.25">
      <c r="A726" s="167" t="s">
        <v>328</v>
      </c>
      <c r="B726" s="168" t="s">
        <v>233</v>
      </c>
      <c r="C726" s="167" t="s">
        <v>242</v>
      </c>
      <c r="D726" s="167" t="s">
        <v>232</v>
      </c>
      <c r="E726" s="169">
        <v>4.6600000000000003E-2</v>
      </c>
      <c r="F726" s="170">
        <v>19.5</v>
      </c>
      <c r="G726" s="170">
        <v>0.91</v>
      </c>
    </row>
    <row r="727" spans="1:7" x14ac:dyDescent="0.25">
      <c r="A727" s="165"/>
      <c r="B727" s="165"/>
      <c r="C727" s="165"/>
      <c r="D727" s="165"/>
      <c r="E727" s="233" t="s">
        <v>234</v>
      </c>
      <c r="F727" s="233"/>
      <c r="G727" s="171">
        <v>3.75</v>
      </c>
    </row>
    <row r="728" spans="1:7" x14ac:dyDescent="0.25">
      <c r="A728" s="165"/>
      <c r="B728" s="165"/>
      <c r="C728" s="165"/>
      <c r="D728" s="165"/>
      <c r="E728" s="234" t="s">
        <v>235</v>
      </c>
      <c r="F728" s="234"/>
      <c r="G728" s="172">
        <v>89.78</v>
      </c>
    </row>
    <row r="729" spans="1:7" x14ac:dyDescent="0.25">
      <c r="A729" s="165"/>
      <c r="B729" s="165"/>
      <c r="C729" s="165"/>
      <c r="D729" s="165"/>
      <c r="E729" s="234" t="s">
        <v>259</v>
      </c>
      <c r="F729" s="234"/>
      <c r="G729" s="172">
        <v>1.39</v>
      </c>
    </row>
    <row r="730" spans="1:7" x14ac:dyDescent="0.25">
      <c r="A730" s="165"/>
      <c r="B730" s="165"/>
      <c r="C730" s="165"/>
      <c r="D730" s="165"/>
      <c r="E730" s="234" t="s">
        <v>236</v>
      </c>
      <c r="F730" s="234"/>
      <c r="G730" s="172">
        <v>89.78</v>
      </c>
    </row>
    <row r="731" spans="1:7" x14ac:dyDescent="0.25">
      <c r="A731" s="165"/>
      <c r="B731" s="165"/>
      <c r="C731" s="165"/>
      <c r="D731" s="165"/>
      <c r="E731" s="234" t="s">
        <v>1016</v>
      </c>
      <c r="F731" s="234"/>
      <c r="G731" s="172">
        <v>23.35</v>
      </c>
    </row>
    <row r="732" spans="1:7" x14ac:dyDescent="0.25">
      <c r="A732" s="165"/>
      <c r="B732" s="165"/>
      <c r="C732" s="165"/>
      <c r="D732" s="165"/>
      <c r="E732" s="234" t="s">
        <v>1017</v>
      </c>
      <c r="F732" s="234"/>
      <c r="G732" s="172">
        <v>113.13</v>
      </c>
    </row>
    <row r="733" spans="1:7" x14ac:dyDescent="0.25">
      <c r="A733" s="165"/>
      <c r="B733" s="165"/>
      <c r="C733" s="230"/>
      <c r="D733" s="230"/>
      <c r="E733" s="165"/>
      <c r="F733" s="165"/>
      <c r="G733" s="165"/>
    </row>
    <row r="734" spans="1:7" x14ac:dyDescent="0.25">
      <c r="A734" s="231" t="s">
        <v>1195</v>
      </c>
      <c r="B734" s="231"/>
      <c r="C734" s="231"/>
      <c r="D734" s="231"/>
      <c r="E734" s="231"/>
      <c r="F734" s="231"/>
      <c r="G734" s="231"/>
    </row>
    <row r="735" spans="1:7" ht="22.5" x14ac:dyDescent="0.25">
      <c r="A735" s="232" t="s">
        <v>1130</v>
      </c>
      <c r="B735" s="232"/>
      <c r="C735" s="166" t="s">
        <v>226</v>
      </c>
      <c r="D735" s="166" t="s">
        <v>227</v>
      </c>
      <c r="E735" s="166" t="s">
        <v>228</v>
      </c>
      <c r="F735" s="166" t="s">
        <v>229</v>
      </c>
      <c r="G735" s="166" t="s">
        <v>3</v>
      </c>
    </row>
    <row r="736" spans="1:7" ht="45" x14ac:dyDescent="0.25">
      <c r="A736" s="167" t="s">
        <v>1170</v>
      </c>
      <c r="B736" s="168" t="s">
        <v>1171</v>
      </c>
      <c r="C736" s="167" t="s">
        <v>242</v>
      </c>
      <c r="D736" s="167" t="s">
        <v>1133</v>
      </c>
      <c r="E736" s="169">
        <v>0.39700000000000002</v>
      </c>
      <c r="F736" s="170">
        <v>7.33</v>
      </c>
      <c r="G736" s="170">
        <v>2.91</v>
      </c>
    </row>
    <row r="737" spans="1:7" x14ac:dyDescent="0.25">
      <c r="A737" s="165"/>
      <c r="B737" s="165"/>
      <c r="C737" s="165"/>
      <c r="D737" s="165"/>
      <c r="E737" s="233" t="s">
        <v>1138</v>
      </c>
      <c r="F737" s="233"/>
      <c r="G737" s="171">
        <v>2.91</v>
      </c>
    </row>
    <row r="738" spans="1:7" ht="22.5" x14ac:dyDescent="0.25">
      <c r="A738" s="232" t="s">
        <v>225</v>
      </c>
      <c r="B738" s="232"/>
      <c r="C738" s="166" t="s">
        <v>226</v>
      </c>
      <c r="D738" s="166" t="s">
        <v>227</v>
      </c>
      <c r="E738" s="166" t="s">
        <v>228</v>
      </c>
      <c r="F738" s="166" t="s">
        <v>229</v>
      </c>
      <c r="G738" s="166" t="s">
        <v>3</v>
      </c>
    </row>
    <row r="739" spans="1:7" ht="33.75" x14ac:dyDescent="0.25">
      <c r="A739" s="167" t="s">
        <v>1084</v>
      </c>
      <c r="B739" s="168" t="s">
        <v>1085</v>
      </c>
      <c r="C739" s="167" t="s">
        <v>242</v>
      </c>
      <c r="D739" s="167" t="s">
        <v>241</v>
      </c>
      <c r="E739" s="169">
        <v>4.0000000000000001E-3</v>
      </c>
      <c r="F739" s="170">
        <v>7.45</v>
      </c>
      <c r="G739" s="170">
        <v>0.03</v>
      </c>
    </row>
    <row r="740" spans="1:7" ht="33.75" x14ac:dyDescent="0.25">
      <c r="A740" s="167" t="s">
        <v>1172</v>
      </c>
      <c r="B740" s="168" t="s">
        <v>1173</v>
      </c>
      <c r="C740" s="167" t="s">
        <v>242</v>
      </c>
      <c r="D740" s="167" t="s">
        <v>133</v>
      </c>
      <c r="E740" s="169">
        <v>9.5000000000000001E-2</v>
      </c>
      <c r="F740" s="170">
        <v>110</v>
      </c>
      <c r="G740" s="170">
        <v>10.45</v>
      </c>
    </row>
    <row r="741" spans="1:7" x14ac:dyDescent="0.25">
      <c r="A741" s="165"/>
      <c r="B741" s="165"/>
      <c r="C741" s="165"/>
      <c r="D741" s="165"/>
      <c r="E741" s="233" t="s">
        <v>230</v>
      </c>
      <c r="F741" s="233"/>
      <c r="G741" s="171">
        <v>10.48</v>
      </c>
    </row>
    <row r="742" spans="1:7" ht="22.5" x14ac:dyDescent="0.25">
      <c r="A742" s="232" t="s">
        <v>231</v>
      </c>
      <c r="B742" s="232"/>
      <c r="C742" s="166" t="s">
        <v>226</v>
      </c>
      <c r="D742" s="166" t="s">
        <v>227</v>
      </c>
      <c r="E742" s="166" t="s">
        <v>228</v>
      </c>
      <c r="F742" s="166" t="s">
        <v>229</v>
      </c>
      <c r="G742" s="166" t="s">
        <v>3</v>
      </c>
    </row>
    <row r="743" spans="1:7" ht="22.5" x14ac:dyDescent="0.25">
      <c r="A743" s="167" t="s">
        <v>316</v>
      </c>
      <c r="B743" s="168" t="s">
        <v>240</v>
      </c>
      <c r="C743" s="167" t="s">
        <v>242</v>
      </c>
      <c r="D743" s="167" t="s">
        <v>232</v>
      </c>
      <c r="E743" s="169">
        <v>9.1999999999999998E-2</v>
      </c>
      <c r="F743" s="170">
        <v>19.920000000000002</v>
      </c>
      <c r="G743" s="170">
        <v>1.83</v>
      </c>
    </row>
    <row r="744" spans="1:7" ht="22.5" x14ac:dyDescent="0.25">
      <c r="A744" s="167" t="s">
        <v>317</v>
      </c>
      <c r="B744" s="168" t="s">
        <v>318</v>
      </c>
      <c r="C744" s="167" t="s">
        <v>242</v>
      </c>
      <c r="D744" s="167" t="s">
        <v>232</v>
      </c>
      <c r="E744" s="169">
        <v>0.38</v>
      </c>
      <c r="F744" s="170">
        <v>24.42</v>
      </c>
      <c r="G744" s="170">
        <v>9.2799999999999994</v>
      </c>
    </row>
    <row r="745" spans="1:7" ht="33.75" x14ac:dyDescent="0.25">
      <c r="A745" s="167" t="s">
        <v>1174</v>
      </c>
      <c r="B745" s="168" t="s">
        <v>1175</v>
      </c>
      <c r="C745" s="167" t="s">
        <v>242</v>
      </c>
      <c r="D745" s="167" t="s">
        <v>125</v>
      </c>
      <c r="E745" s="169">
        <v>0.13600000000000001</v>
      </c>
      <c r="F745" s="170">
        <v>95.08</v>
      </c>
      <c r="G745" s="170">
        <v>12.93</v>
      </c>
    </row>
    <row r="746" spans="1:7" x14ac:dyDescent="0.25">
      <c r="A746" s="165"/>
      <c r="B746" s="165"/>
      <c r="C746" s="165"/>
      <c r="D746" s="165"/>
      <c r="E746" s="233" t="s">
        <v>234</v>
      </c>
      <c r="F746" s="233"/>
      <c r="G746" s="171">
        <v>24.04</v>
      </c>
    </row>
    <row r="747" spans="1:7" x14ac:dyDescent="0.25">
      <c r="A747" s="165"/>
      <c r="B747" s="165"/>
      <c r="C747" s="165"/>
      <c r="D747" s="165"/>
      <c r="E747" s="234" t="s">
        <v>235</v>
      </c>
      <c r="F747" s="234"/>
      <c r="G747" s="172">
        <v>37.43</v>
      </c>
    </row>
    <row r="748" spans="1:7" x14ac:dyDescent="0.25">
      <c r="A748" s="165"/>
      <c r="B748" s="165"/>
      <c r="C748" s="165"/>
      <c r="D748" s="165"/>
      <c r="E748" s="234" t="s">
        <v>259</v>
      </c>
      <c r="F748" s="234"/>
      <c r="G748" s="172">
        <v>4.92</v>
      </c>
    </row>
    <row r="749" spans="1:7" x14ac:dyDescent="0.25">
      <c r="A749" s="165"/>
      <c r="B749" s="165"/>
      <c r="C749" s="165"/>
      <c r="D749" s="165"/>
      <c r="E749" s="234" t="s">
        <v>236</v>
      </c>
      <c r="F749" s="234"/>
      <c r="G749" s="172">
        <v>37.43</v>
      </c>
    </row>
    <row r="750" spans="1:7" x14ac:dyDescent="0.25">
      <c r="A750" s="165"/>
      <c r="B750" s="165"/>
      <c r="C750" s="165"/>
      <c r="D750" s="165"/>
      <c r="E750" s="234" t="s">
        <v>1016</v>
      </c>
      <c r="F750" s="234"/>
      <c r="G750" s="172">
        <v>9.74</v>
      </c>
    </row>
    <row r="751" spans="1:7" x14ac:dyDescent="0.25">
      <c r="A751" s="165"/>
      <c r="B751" s="165"/>
      <c r="C751" s="165"/>
      <c r="D751" s="165"/>
      <c r="E751" s="234" t="s">
        <v>1017</v>
      </c>
      <c r="F751" s="234"/>
      <c r="G751" s="172">
        <v>47.17</v>
      </c>
    </row>
    <row r="752" spans="1:7" x14ac:dyDescent="0.25">
      <c r="A752" s="165"/>
      <c r="B752" s="165"/>
      <c r="C752" s="230"/>
      <c r="D752" s="230"/>
      <c r="E752" s="165"/>
      <c r="F752" s="165"/>
      <c r="G752" s="165"/>
    </row>
    <row r="753" spans="1:7" x14ac:dyDescent="0.25">
      <c r="A753" s="231" t="s">
        <v>1196</v>
      </c>
      <c r="B753" s="231"/>
      <c r="C753" s="231"/>
      <c r="D753" s="231"/>
      <c r="E753" s="231"/>
      <c r="F753" s="231"/>
      <c r="G753" s="231"/>
    </row>
    <row r="754" spans="1:7" ht="22.5" x14ac:dyDescent="0.25">
      <c r="A754" s="232" t="s">
        <v>225</v>
      </c>
      <c r="B754" s="232"/>
      <c r="C754" s="166" t="s">
        <v>226</v>
      </c>
      <c r="D754" s="166" t="s">
        <v>227</v>
      </c>
      <c r="E754" s="166" t="s">
        <v>228</v>
      </c>
      <c r="F754" s="166" t="s">
        <v>229</v>
      </c>
      <c r="G754" s="166" t="s">
        <v>3</v>
      </c>
    </row>
    <row r="755" spans="1:7" ht="22.5" x14ac:dyDescent="0.25">
      <c r="A755" s="167" t="s">
        <v>1097</v>
      </c>
      <c r="B755" s="168" t="s">
        <v>1098</v>
      </c>
      <c r="C755" s="167" t="s">
        <v>242</v>
      </c>
      <c r="D755" s="167" t="s">
        <v>238</v>
      </c>
      <c r="E755" s="169">
        <v>1.0999999999999999E-2</v>
      </c>
      <c r="F755" s="170">
        <v>22.33</v>
      </c>
      <c r="G755" s="170">
        <v>0.25</v>
      </c>
    </row>
    <row r="756" spans="1:7" ht="45" x14ac:dyDescent="0.25">
      <c r="A756" s="167" t="s">
        <v>1183</v>
      </c>
      <c r="B756" s="168" t="s">
        <v>1184</v>
      </c>
      <c r="C756" s="167" t="s">
        <v>242</v>
      </c>
      <c r="D756" s="167" t="s">
        <v>125</v>
      </c>
      <c r="E756" s="169">
        <v>0.82399999999999995</v>
      </c>
      <c r="F756" s="170">
        <v>16.989999999999998</v>
      </c>
      <c r="G756" s="170">
        <v>14</v>
      </c>
    </row>
    <row r="757" spans="1:7" ht="45" x14ac:dyDescent="0.25">
      <c r="A757" s="167" t="s">
        <v>1185</v>
      </c>
      <c r="B757" s="168" t="s">
        <v>1186</v>
      </c>
      <c r="C757" s="167" t="s">
        <v>242</v>
      </c>
      <c r="D757" s="167" t="s">
        <v>133</v>
      </c>
      <c r="E757" s="169">
        <v>0.67600000000000005</v>
      </c>
      <c r="F757" s="170">
        <v>7.89</v>
      </c>
      <c r="G757" s="170">
        <v>5.33</v>
      </c>
    </row>
    <row r="758" spans="1:7" x14ac:dyDescent="0.25">
      <c r="A758" s="165"/>
      <c r="B758" s="165"/>
      <c r="C758" s="165"/>
      <c r="D758" s="165"/>
      <c r="E758" s="233" t="s">
        <v>230</v>
      </c>
      <c r="F758" s="233"/>
      <c r="G758" s="171">
        <v>19.579999999999998</v>
      </c>
    </row>
    <row r="759" spans="1:7" ht="22.5" x14ac:dyDescent="0.25">
      <c r="A759" s="232" t="s">
        <v>231</v>
      </c>
      <c r="B759" s="232"/>
      <c r="C759" s="166" t="s">
        <v>226</v>
      </c>
      <c r="D759" s="166" t="s">
        <v>227</v>
      </c>
      <c r="E759" s="166" t="s">
        <v>228</v>
      </c>
      <c r="F759" s="166" t="s">
        <v>229</v>
      </c>
      <c r="G759" s="166" t="s">
        <v>3</v>
      </c>
    </row>
    <row r="760" spans="1:7" ht="22.5" x14ac:dyDescent="0.25">
      <c r="A760" s="167" t="s">
        <v>1101</v>
      </c>
      <c r="B760" s="168" t="s">
        <v>1102</v>
      </c>
      <c r="C760" s="167" t="s">
        <v>242</v>
      </c>
      <c r="D760" s="167" t="s">
        <v>232</v>
      </c>
      <c r="E760" s="169">
        <v>1.4999999999999999E-2</v>
      </c>
      <c r="F760" s="170">
        <v>20.010000000000002</v>
      </c>
      <c r="G760" s="170">
        <v>0.3</v>
      </c>
    </row>
    <row r="761" spans="1:7" x14ac:dyDescent="0.25">
      <c r="A761" s="167" t="s">
        <v>1103</v>
      </c>
      <c r="B761" s="168" t="s">
        <v>1104</v>
      </c>
      <c r="C761" s="167" t="s">
        <v>242</v>
      </c>
      <c r="D761" s="167" t="s">
        <v>232</v>
      </c>
      <c r="E761" s="169">
        <v>4.2000000000000003E-2</v>
      </c>
      <c r="F761" s="170">
        <v>24.54</v>
      </c>
      <c r="G761" s="170">
        <v>1.03</v>
      </c>
    </row>
    <row r="762" spans="1:7" x14ac:dyDescent="0.25">
      <c r="A762" s="165"/>
      <c r="B762" s="165"/>
      <c r="C762" s="165"/>
      <c r="D762" s="165"/>
      <c r="E762" s="233" t="s">
        <v>234</v>
      </c>
      <c r="F762" s="233"/>
      <c r="G762" s="171">
        <v>1.33</v>
      </c>
    </row>
    <row r="763" spans="1:7" x14ac:dyDescent="0.25">
      <c r="A763" s="165"/>
      <c r="B763" s="165"/>
      <c r="C763" s="165"/>
      <c r="D763" s="165"/>
      <c r="E763" s="234" t="s">
        <v>235</v>
      </c>
      <c r="F763" s="234"/>
      <c r="G763" s="172">
        <v>20.91</v>
      </c>
    </row>
    <row r="764" spans="1:7" x14ac:dyDescent="0.25">
      <c r="A764" s="165"/>
      <c r="B764" s="165"/>
      <c r="C764" s="165"/>
      <c r="D764" s="165"/>
      <c r="E764" s="234" t="s">
        <v>259</v>
      </c>
      <c r="F764" s="234"/>
      <c r="G764" s="172">
        <v>0.8</v>
      </c>
    </row>
    <row r="765" spans="1:7" x14ac:dyDescent="0.25">
      <c r="A765" s="165"/>
      <c r="B765" s="165"/>
      <c r="C765" s="165"/>
      <c r="D765" s="165"/>
      <c r="E765" s="234" t="s">
        <v>236</v>
      </c>
      <c r="F765" s="234"/>
      <c r="G765" s="172">
        <v>20.91</v>
      </c>
    </row>
    <row r="766" spans="1:7" x14ac:dyDescent="0.25">
      <c r="A766" s="165"/>
      <c r="B766" s="165"/>
      <c r="C766" s="165"/>
      <c r="D766" s="165"/>
      <c r="E766" s="234" t="s">
        <v>1016</v>
      </c>
      <c r="F766" s="234"/>
      <c r="G766" s="172">
        <v>5.44</v>
      </c>
    </row>
    <row r="767" spans="1:7" x14ac:dyDescent="0.25">
      <c r="A767" s="165"/>
      <c r="B767" s="165"/>
      <c r="C767" s="165"/>
      <c r="D767" s="165"/>
      <c r="E767" s="234" t="s">
        <v>1017</v>
      </c>
      <c r="F767" s="234"/>
      <c r="G767" s="172">
        <v>26.35</v>
      </c>
    </row>
    <row r="768" spans="1:7" x14ac:dyDescent="0.25">
      <c r="A768" s="165"/>
      <c r="B768" s="165"/>
      <c r="C768" s="230"/>
      <c r="D768" s="230"/>
      <c r="E768" s="165"/>
      <c r="F768" s="165"/>
      <c r="G768" s="165"/>
    </row>
    <row r="769" spans="1:7" x14ac:dyDescent="0.25">
      <c r="A769" s="231" t="s">
        <v>1197</v>
      </c>
      <c r="B769" s="231"/>
      <c r="C769" s="231"/>
      <c r="D769" s="231"/>
      <c r="E769" s="231"/>
      <c r="F769" s="231"/>
      <c r="G769" s="231"/>
    </row>
    <row r="770" spans="1:7" ht="22.5" x14ac:dyDescent="0.25">
      <c r="A770" s="232" t="s">
        <v>225</v>
      </c>
      <c r="B770" s="232"/>
      <c r="C770" s="166" t="s">
        <v>226</v>
      </c>
      <c r="D770" s="166" t="s">
        <v>227</v>
      </c>
      <c r="E770" s="166" t="s">
        <v>228</v>
      </c>
      <c r="F770" s="166" t="s">
        <v>229</v>
      </c>
      <c r="G770" s="166" t="s">
        <v>3</v>
      </c>
    </row>
    <row r="771" spans="1:7" ht="45" x14ac:dyDescent="0.25">
      <c r="A771" s="167" t="s">
        <v>1146</v>
      </c>
      <c r="B771" s="168" t="s">
        <v>1147</v>
      </c>
      <c r="C771" s="167" t="s">
        <v>242</v>
      </c>
      <c r="D771" s="167" t="s">
        <v>127</v>
      </c>
      <c r="E771" s="169">
        <v>1.103</v>
      </c>
      <c r="F771" s="170">
        <v>629</v>
      </c>
      <c r="G771" s="170">
        <v>693.79</v>
      </c>
    </row>
    <row r="772" spans="1:7" x14ac:dyDescent="0.25">
      <c r="A772" s="165"/>
      <c r="B772" s="165"/>
      <c r="C772" s="165"/>
      <c r="D772" s="165"/>
      <c r="E772" s="233" t="s">
        <v>230</v>
      </c>
      <c r="F772" s="233"/>
      <c r="G772" s="171">
        <v>693.79</v>
      </c>
    </row>
    <row r="773" spans="1:7" ht="22.5" x14ac:dyDescent="0.25">
      <c r="A773" s="232" t="s">
        <v>231</v>
      </c>
      <c r="B773" s="232"/>
      <c r="C773" s="166" t="s">
        <v>226</v>
      </c>
      <c r="D773" s="166" t="s">
        <v>227</v>
      </c>
      <c r="E773" s="166" t="s">
        <v>228</v>
      </c>
      <c r="F773" s="166" t="s">
        <v>229</v>
      </c>
      <c r="G773" s="166" t="s">
        <v>3</v>
      </c>
    </row>
    <row r="774" spans="1:7" ht="22.5" x14ac:dyDescent="0.25">
      <c r="A774" s="167" t="s">
        <v>317</v>
      </c>
      <c r="B774" s="168" t="s">
        <v>318</v>
      </c>
      <c r="C774" s="167" t="s">
        <v>242</v>
      </c>
      <c r="D774" s="167" t="s">
        <v>232</v>
      </c>
      <c r="E774" s="169">
        <v>0.19900000000000001</v>
      </c>
      <c r="F774" s="170">
        <v>24.42</v>
      </c>
      <c r="G774" s="170">
        <v>4.8600000000000003</v>
      </c>
    </row>
    <row r="775" spans="1:7" x14ac:dyDescent="0.25">
      <c r="A775" s="167" t="s">
        <v>327</v>
      </c>
      <c r="B775" s="168" t="s">
        <v>239</v>
      </c>
      <c r="C775" s="167" t="s">
        <v>242</v>
      </c>
      <c r="D775" s="167" t="s">
        <v>232</v>
      </c>
      <c r="E775" s="169">
        <v>0.19900000000000001</v>
      </c>
      <c r="F775" s="170">
        <v>24.68</v>
      </c>
      <c r="G775" s="170">
        <v>4.91</v>
      </c>
    </row>
    <row r="776" spans="1:7" x14ac:dyDescent="0.25">
      <c r="A776" s="167" t="s">
        <v>328</v>
      </c>
      <c r="B776" s="168" t="s">
        <v>233</v>
      </c>
      <c r="C776" s="167" t="s">
        <v>242</v>
      </c>
      <c r="D776" s="167" t="s">
        <v>232</v>
      </c>
      <c r="E776" s="169">
        <v>1.1919999999999999</v>
      </c>
      <c r="F776" s="170">
        <v>19.5</v>
      </c>
      <c r="G776" s="170">
        <v>23.24</v>
      </c>
    </row>
    <row r="777" spans="1:7" ht="33.75" x14ac:dyDescent="0.25">
      <c r="A777" s="167" t="s">
        <v>1116</v>
      </c>
      <c r="B777" s="168" t="s">
        <v>1117</v>
      </c>
      <c r="C777" s="167" t="s">
        <v>242</v>
      </c>
      <c r="D777" s="167" t="s">
        <v>321</v>
      </c>
      <c r="E777" s="169">
        <v>0.13100000000000001</v>
      </c>
      <c r="F777" s="170">
        <v>0.56000000000000005</v>
      </c>
      <c r="G777" s="170">
        <v>7.0000000000000007E-2</v>
      </c>
    </row>
    <row r="778" spans="1:7" ht="33.75" x14ac:dyDescent="0.25">
      <c r="A778" s="167" t="s">
        <v>1118</v>
      </c>
      <c r="B778" s="168" t="s">
        <v>1119</v>
      </c>
      <c r="C778" s="167" t="s">
        <v>242</v>
      </c>
      <c r="D778" s="167" t="s">
        <v>311</v>
      </c>
      <c r="E778" s="169">
        <v>6.8000000000000005E-2</v>
      </c>
      <c r="F778" s="170">
        <v>1.51</v>
      </c>
      <c r="G778" s="170">
        <v>0.1</v>
      </c>
    </row>
    <row r="779" spans="1:7" x14ac:dyDescent="0.25">
      <c r="A779" s="165"/>
      <c r="B779" s="165"/>
      <c r="C779" s="165"/>
      <c r="D779" s="165"/>
      <c r="E779" s="233" t="s">
        <v>234</v>
      </c>
      <c r="F779" s="233"/>
      <c r="G779" s="171">
        <v>33.18</v>
      </c>
    </row>
    <row r="780" spans="1:7" x14ac:dyDescent="0.25">
      <c r="A780" s="165"/>
      <c r="B780" s="165"/>
      <c r="C780" s="165"/>
      <c r="D780" s="165"/>
      <c r="E780" s="234" t="s">
        <v>235</v>
      </c>
      <c r="F780" s="234"/>
      <c r="G780" s="172">
        <v>726.97</v>
      </c>
    </row>
    <row r="781" spans="1:7" x14ac:dyDescent="0.25">
      <c r="A781" s="165"/>
      <c r="B781" s="165"/>
      <c r="C781" s="165"/>
      <c r="D781" s="165"/>
      <c r="E781" s="234" t="s">
        <v>259</v>
      </c>
      <c r="F781" s="234"/>
      <c r="G781" s="172">
        <v>11.94</v>
      </c>
    </row>
    <row r="782" spans="1:7" x14ac:dyDescent="0.25">
      <c r="A782" s="165"/>
      <c r="B782" s="165"/>
      <c r="C782" s="165"/>
      <c r="D782" s="165"/>
      <c r="E782" s="234" t="s">
        <v>236</v>
      </c>
      <c r="F782" s="234"/>
      <c r="G782" s="172">
        <v>726.97</v>
      </c>
    </row>
    <row r="783" spans="1:7" x14ac:dyDescent="0.25">
      <c r="A783" s="165"/>
      <c r="B783" s="165"/>
      <c r="C783" s="165"/>
      <c r="D783" s="165"/>
      <c r="E783" s="234" t="s">
        <v>1016</v>
      </c>
      <c r="F783" s="234"/>
      <c r="G783" s="172">
        <v>189.08</v>
      </c>
    </row>
    <row r="784" spans="1:7" x14ac:dyDescent="0.25">
      <c r="A784" s="165"/>
      <c r="B784" s="165"/>
      <c r="C784" s="165"/>
      <c r="D784" s="165"/>
      <c r="E784" s="234" t="s">
        <v>1017</v>
      </c>
      <c r="F784" s="234"/>
      <c r="G784" s="172">
        <v>916.05</v>
      </c>
    </row>
    <row r="785" spans="1:7" x14ac:dyDescent="0.25">
      <c r="A785" s="165"/>
      <c r="B785" s="165"/>
      <c r="C785" s="230"/>
      <c r="D785" s="230"/>
      <c r="E785" s="165"/>
      <c r="F785" s="165"/>
      <c r="G785" s="165"/>
    </row>
    <row r="786" spans="1:7" x14ac:dyDescent="0.25">
      <c r="A786" s="231" t="s">
        <v>1198</v>
      </c>
      <c r="B786" s="231"/>
      <c r="C786" s="231"/>
      <c r="D786" s="231"/>
      <c r="E786" s="231"/>
      <c r="F786" s="231"/>
      <c r="G786" s="231"/>
    </row>
    <row r="787" spans="1:7" ht="22.5" x14ac:dyDescent="0.25">
      <c r="A787" s="232" t="s">
        <v>1130</v>
      </c>
      <c r="B787" s="232"/>
      <c r="C787" s="166" t="s">
        <v>226</v>
      </c>
      <c r="D787" s="166" t="s">
        <v>227</v>
      </c>
      <c r="E787" s="166" t="s">
        <v>228</v>
      </c>
      <c r="F787" s="166" t="s">
        <v>229</v>
      </c>
      <c r="G787" s="166" t="s">
        <v>3</v>
      </c>
    </row>
    <row r="788" spans="1:7" ht="33.75" x14ac:dyDescent="0.25">
      <c r="A788" s="167" t="s">
        <v>1131</v>
      </c>
      <c r="B788" s="168" t="s">
        <v>1132</v>
      </c>
      <c r="C788" s="167" t="s">
        <v>242</v>
      </c>
      <c r="D788" s="167" t="s">
        <v>1133</v>
      </c>
      <c r="E788" s="169">
        <v>0.19600000000000001</v>
      </c>
      <c r="F788" s="170">
        <v>10.4</v>
      </c>
      <c r="G788" s="170">
        <v>2.04</v>
      </c>
    </row>
    <row r="789" spans="1:7" ht="33.75" x14ac:dyDescent="0.25">
      <c r="A789" s="167" t="s">
        <v>1134</v>
      </c>
      <c r="B789" s="168" t="s">
        <v>1135</v>
      </c>
      <c r="C789" s="167" t="s">
        <v>242</v>
      </c>
      <c r="D789" s="167" t="s">
        <v>1133</v>
      </c>
      <c r="E789" s="169">
        <v>0.78500000000000003</v>
      </c>
      <c r="F789" s="170">
        <v>4</v>
      </c>
      <c r="G789" s="170">
        <v>3.14</v>
      </c>
    </row>
    <row r="790" spans="1:7" ht="45" x14ac:dyDescent="0.25">
      <c r="A790" s="167" t="s">
        <v>1136</v>
      </c>
      <c r="B790" s="168" t="s">
        <v>1137</v>
      </c>
      <c r="C790" s="167" t="s">
        <v>242</v>
      </c>
      <c r="D790" s="167" t="s">
        <v>1133</v>
      </c>
      <c r="E790" s="169">
        <v>0.39300000000000002</v>
      </c>
      <c r="F790" s="170">
        <v>16</v>
      </c>
      <c r="G790" s="170">
        <v>6.29</v>
      </c>
    </row>
    <row r="791" spans="1:7" x14ac:dyDescent="0.25">
      <c r="A791" s="165"/>
      <c r="B791" s="165"/>
      <c r="C791" s="165"/>
      <c r="D791" s="165"/>
      <c r="E791" s="233" t="s">
        <v>1138</v>
      </c>
      <c r="F791" s="233"/>
      <c r="G791" s="171">
        <v>11.47</v>
      </c>
    </row>
    <row r="792" spans="1:7" ht="22.5" x14ac:dyDescent="0.25">
      <c r="A792" s="232" t="s">
        <v>225</v>
      </c>
      <c r="B792" s="232"/>
      <c r="C792" s="166" t="s">
        <v>226</v>
      </c>
      <c r="D792" s="166" t="s">
        <v>227</v>
      </c>
      <c r="E792" s="166" t="s">
        <v>228</v>
      </c>
      <c r="F792" s="166" t="s">
        <v>229</v>
      </c>
      <c r="G792" s="166" t="s">
        <v>3</v>
      </c>
    </row>
    <row r="793" spans="1:7" ht="33.75" x14ac:dyDescent="0.25">
      <c r="A793" s="167" t="s">
        <v>1084</v>
      </c>
      <c r="B793" s="168" t="s">
        <v>1085</v>
      </c>
      <c r="C793" s="167" t="s">
        <v>242</v>
      </c>
      <c r="D793" s="167" t="s">
        <v>241</v>
      </c>
      <c r="E793" s="169">
        <v>4.0000000000000001E-3</v>
      </c>
      <c r="F793" s="170">
        <v>7.45</v>
      </c>
      <c r="G793" s="170">
        <v>0.03</v>
      </c>
    </row>
    <row r="794" spans="1:7" ht="22.5" x14ac:dyDescent="0.25">
      <c r="A794" s="167" t="s">
        <v>1090</v>
      </c>
      <c r="B794" s="168" t="s">
        <v>1091</v>
      </c>
      <c r="C794" s="167" t="s">
        <v>242</v>
      </c>
      <c r="D794" s="167" t="s">
        <v>238</v>
      </c>
      <c r="E794" s="169">
        <v>1.9E-2</v>
      </c>
      <c r="F794" s="170">
        <v>28.02</v>
      </c>
      <c r="G794" s="170">
        <v>0.53</v>
      </c>
    </row>
    <row r="795" spans="1:7" x14ac:dyDescent="0.25">
      <c r="A795" s="165"/>
      <c r="B795" s="165"/>
      <c r="C795" s="165"/>
      <c r="D795" s="165"/>
      <c r="E795" s="233" t="s">
        <v>230</v>
      </c>
      <c r="F795" s="233"/>
      <c r="G795" s="171">
        <v>0.56000000000000005</v>
      </c>
    </row>
    <row r="796" spans="1:7" ht="22.5" x14ac:dyDescent="0.25">
      <c r="A796" s="232" t="s">
        <v>231</v>
      </c>
      <c r="B796" s="232"/>
      <c r="C796" s="166" t="s">
        <v>226</v>
      </c>
      <c r="D796" s="166" t="s">
        <v>227</v>
      </c>
      <c r="E796" s="166" t="s">
        <v>228</v>
      </c>
      <c r="F796" s="166" t="s">
        <v>229</v>
      </c>
      <c r="G796" s="166" t="s">
        <v>3</v>
      </c>
    </row>
    <row r="797" spans="1:7" ht="22.5" x14ac:dyDescent="0.25">
      <c r="A797" s="167" t="s">
        <v>316</v>
      </c>
      <c r="B797" s="168" t="s">
        <v>240</v>
      </c>
      <c r="C797" s="167" t="s">
        <v>242</v>
      </c>
      <c r="D797" s="167" t="s">
        <v>232</v>
      </c>
      <c r="E797" s="169">
        <v>0.1</v>
      </c>
      <c r="F797" s="170">
        <v>19.920000000000002</v>
      </c>
      <c r="G797" s="170">
        <v>1.99</v>
      </c>
    </row>
    <row r="798" spans="1:7" ht="22.5" x14ac:dyDescent="0.25">
      <c r="A798" s="167" t="s">
        <v>317</v>
      </c>
      <c r="B798" s="168" t="s">
        <v>318</v>
      </c>
      <c r="C798" s="167" t="s">
        <v>242</v>
      </c>
      <c r="D798" s="167" t="s">
        <v>232</v>
      </c>
      <c r="E798" s="169">
        <v>0.43</v>
      </c>
      <c r="F798" s="170">
        <v>24.42</v>
      </c>
      <c r="G798" s="170">
        <v>10.5</v>
      </c>
    </row>
    <row r="799" spans="1:7" ht="45" x14ac:dyDescent="0.25">
      <c r="A799" s="167" t="s">
        <v>1139</v>
      </c>
      <c r="B799" s="168" t="s">
        <v>1140</v>
      </c>
      <c r="C799" s="167" t="s">
        <v>242</v>
      </c>
      <c r="D799" s="167" t="s">
        <v>125</v>
      </c>
      <c r="E799" s="169">
        <v>6.7000000000000004E-2</v>
      </c>
      <c r="F799" s="170">
        <v>216.49</v>
      </c>
      <c r="G799" s="170">
        <v>14.5</v>
      </c>
    </row>
    <row r="800" spans="1:7" x14ac:dyDescent="0.25">
      <c r="A800" s="165"/>
      <c r="B800" s="165"/>
      <c r="C800" s="165"/>
      <c r="D800" s="165"/>
      <c r="E800" s="233" t="s">
        <v>234</v>
      </c>
      <c r="F800" s="233"/>
      <c r="G800" s="171">
        <v>26.99</v>
      </c>
    </row>
    <row r="801" spans="1:7" x14ac:dyDescent="0.25">
      <c r="A801" s="165"/>
      <c r="B801" s="165"/>
      <c r="C801" s="165"/>
      <c r="D801" s="165"/>
      <c r="E801" s="234" t="s">
        <v>235</v>
      </c>
      <c r="F801" s="234"/>
      <c r="G801" s="172">
        <v>39.020000000000003</v>
      </c>
    </row>
    <row r="802" spans="1:7" x14ac:dyDescent="0.25">
      <c r="A802" s="165"/>
      <c r="B802" s="165"/>
      <c r="C802" s="165"/>
      <c r="D802" s="165"/>
      <c r="E802" s="234" t="s">
        <v>259</v>
      </c>
      <c r="F802" s="234"/>
      <c r="G802" s="172">
        <v>6.45</v>
      </c>
    </row>
    <row r="803" spans="1:7" x14ac:dyDescent="0.25">
      <c r="A803" s="165"/>
      <c r="B803" s="165"/>
      <c r="C803" s="165"/>
      <c r="D803" s="165"/>
      <c r="E803" s="234" t="s">
        <v>236</v>
      </c>
      <c r="F803" s="234"/>
      <c r="G803" s="172">
        <v>39.020000000000003</v>
      </c>
    </row>
    <row r="804" spans="1:7" x14ac:dyDescent="0.25">
      <c r="A804" s="165"/>
      <c r="B804" s="165"/>
      <c r="C804" s="165"/>
      <c r="D804" s="165"/>
      <c r="E804" s="234" t="s">
        <v>1016</v>
      </c>
      <c r="F804" s="234"/>
      <c r="G804" s="172">
        <v>10.15</v>
      </c>
    </row>
    <row r="805" spans="1:7" x14ac:dyDescent="0.25">
      <c r="A805" s="165"/>
      <c r="B805" s="165"/>
      <c r="C805" s="165"/>
      <c r="D805" s="165"/>
      <c r="E805" s="234" t="s">
        <v>1017</v>
      </c>
      <c r="F805" s="234"/>
      <c r="G805" s="172">
        <v>49.17</v>
      </c>
    </row>
    <row r="806" spans="1:7" x14ac:dyDescent="0.25">
      <c r="A806" s="165"/>
      <c r="B806" s="165"/>
      <c r="C806" s="230"/>
      <c r="D806" s="230"/>
      <c r="E806" s="165"/>
      <c r="F806" s="165"/>
      <c r="G806" s="165"/>
    </row>
    <row r="807" spans="1:7" x14ac:dyDescent="0.25">
      <c r="A807" s="231" t="s">
        <v>1199</v>
      </c>
      <c r="B807" s="231"/>
      <c r="C807" s="231"/>
      <c r="D807" s="231"/>
      <c r="E807" s="231"/>
      <c r="F807" s="231"/>
      <c r="G807" s="231"/>
    </row>
    <row r="808" spans="1:7" ht="22.5" x14ac:dyDescent="0.25">
      <c r="A808" s="232" t="s">
        <v>225</v>
      </c>
      <c r="B808" s="232"/>
      <c r="C808" s="166" t="s">
        <v>226</v>
      </c>
      <c r="D808" s="166" t="s">
        <v>227</v>
      </c>
      <c r="E808" s="166" t="s">
        <v>228</v>
      </c>
      <c r="F808" s="166" t="s">
        <v>229</v>
      </c>
      <c r="G808" s="166" t="s">
        <v>3</v>
      </c>
    </row>
    <row r="809" spans="1:7" ht="45" x14ac:dyDescent="0.25">
      <c r="A809" s="167" t="s">
        <v>1146</v>
      </c>
      <c r="B809" s="168" t="s">
        <v>1147</v>
      </c>
      <c r="C809" s="167" t="s">
        <v>242</v>
      </c>
      <c r="D809" s="167" t="s">
        <v>127</v>
      </c>
      <c r="E809" s="169">
        <v>1.103</v>
      </c>
      <c r="F809" s="170">
        <v>629</v>
      </c>
      <c r="G809" s="170">
        <v>693.79</v>
      </c>
    </row>
    <row r="810" spans="1:7" x14ac:dyDescent="0.25">
      <c r="A810" s="165"/>
      <c r="B810" s="165"/>
      <c r="C810" s="165"/>
      <c r="D810" s="165"/>
      <c r="E810" s="233" t="s">
        <v>230</v>
      </c>
      <c r="F810" s="233"/>
      <c r="G810" s="171">
        <v>693.79</v>
      </c>
    </row>
    <row r="811" spans="1:7" ht="22.5" x14ac:dyDescent="0.25">
      <c r="A811" s="232" t="s">
        <v>231</v>
      </c>
      <c r="B811" s="232"/>
      <c r="C811" s="166" t="s">
        <v>226</v>
      </c>
      <c r="D811" s="166" t="s">
        <v>227</v>
      </c>
      <c r="E811" s="166" t="s">
        <v>228</v>
      </c>
      <c r="F811" s="166" t="s">
        <v>229</v>
      </c>
      <c r="G811" s="166" t="s">
        <v>3</v>
      </c>
    </row>
    <row r="812" spans="1:7" ht="22.5" x14ac:dyDescent="0.25">
      <c r="A812" s="167" t="s">
        <v>317</v>
      </c>
      <c r="B812" s="168" t="s">
        <v>318</v>
      </c>
      <c r="C812" s="167" t="s">
        <v>242</v>
      </c>
      <c r="D812" s="167" t="s">
        <v>232</v>
      </c>
      <c r="E812" s="169">
        <v>0.17399999999999999</v>
      </c>
      <c r="F812" s="170">
        <v>24.42</v>
      </c>
      <c r="G812" s="170">
        <v>4.25</v>
      </c>
    </row>
    <row r="813" spans="1:7" x14ac:dyDescent="0.25">
      <c r="A813" s="167" t="s">
        <v>327</v>
      </c>
      <c r="B813" s="168" t="s">
        <v>239</v>
      </c>
      <c r="C813" s="167" t="s">
        <v>242</v>
      </c>
      <c r="D813" s="167" t="s">
        <v>232</v>
      </c>
      <c r="E813" s="169">
        <v>0.17399999999999999</v>
      </c>
      <c r="F813" s="170">
        <v>24.68</v>
      </c>
      <c r="G813" s="170">
        <v>4.29</v>
      </c>
    </row>
    <row r="814" spans="1:7" x14ac:dyDescent="0.25">
      <c r="A814" s="167" t="s">
        <v>328</v>
      </c>
      <c r="B814" s="168" t="s">
        <v>233</v>
      </c>
      <c r="C814" s="167" t="s">
        <v>242</v>
      </c>
      <c r="D814" s="167" t="s">
        <v>232</v>
      </c>
      <c r="E814" s="169">
        <v>1.0449999999999999</v>
      </c>
      <c r="F814" s="170">
        <v>19.5</v>
      </c>
      <c r="G814" s="170">
        <v>20.38</v>
      </c>
    </row>
    <row r="815" spans="1:7" ht="33.75" x14ac:dyDescent="0.25">
      <c r="A815" s="167" t="s">
        <v>1116</v>
      </c>
      <c r="B815" s="168" t="s">
        <v>1117</v>
      </c>
      <c r="C815" s="167" t="s">
        <v>242</v>
      </c>
      <c r="D815" s="167" t="s">
        <v>321</v>
      </c>
      <c r="E815" s="169">
        <v>0.11799999999999999</v>
      </c>
      <c r="F815" s="170">
        <v>0.56000000000000005</v>
      </c>
      <c r="G815" s="170">
        <v>7.0000000000000007E-2</v>
      </c>
    </row>
    <row r="816" spans="1:7" ht="33.75" x14ac:dyDescent="0.25">
      <c r="A816" s="167" t="s">
        <v>1118</v>
      </c>
      <c r="B816" s="168" t="s">
        <v>1119</v>
      </c>
      <c r="C816" s="167" t="s">
        <v>242</v>
      </c>
      <c r="D816" s="167" t="s">
        <v>311</v>
      </c>
      <c r="E816" s="169">
        <v>5.6000000000000001E-2</v>
      </c>
      <c r="F816" s="170">
        <v>1.51</v>
      </c>
      <c r="G816" s="170">
        <v>0.08</v>
      </c>
    </row>
    <row r="817" spans="1:7" x14ac:dyDescent="0.25">
      <c r="A817" s="165"/>
      <c r="B817" s="165"/>
      <c r="C817" s="165"/>
      <c r="D817" s="165"/>
      <c r="E817" s="233" t="s">
        <v>234</v>
      </c>
      <c r="F817" s="233"/>
      <c r="G817" s="171">
        <v>29.07</v>
      </c>
    </row>
    <row r="818" spans="1:7" x14ac:dyDescent="0.25">
      <c r="A818" s="165"/>
      <c r="B818" s="165"/>
      <c r="C818" s="165"/>
      <c r="D818" s="165"/>
      <c r="E818" s="234" t="s">
        <v>235</v>
      </c>
      <c r="F818" s="234"/>
      <c r="G818" s="172">
        <v>722.86</v>
      </c>
    </row>
    <row r="819" spans="1:7" x14ac:dyDescent="0.25">
      <c r="A819" s="165"/>
      <c r="B819" s="165"/>
      <c r="C819" s="165"/>
      <c r="D819" s="165"/>
      <c r="E819" s="234" t="s">
        <v>259</v>
      </c>
      <c r="F819" s="234"/>
      <c r="G819" s="172">
        <v>10.46</v>
      </c>
    </row>
    <row r="820" spans="1:7" x14ac:dyDescent="0.25">
      <c r="A820" s="165"/>
      <c r="B820" s="165"/>
      <c r="C820" s="165"/>
      <c r="D820" s="165"/>
      <c r="E820" s="234" t="s">
        <v>236</v>
      </c>
      <c r="F820" s="234"/>
      <c r="G820" s="172">
        <v>722.86</v>
      </c>
    </row>
    <row r="821" spans="1:7" x14ac:dyDescent="0.25">
      <c r="A821" s="165"/>
      <c r="B821" s="165"/>
      <c r="C821" s="165"/>
      <c r="D821" s="165"/>
      <c r="E821" s="234" t="s">
        <v>1016</v>
      </c>
      <c r="F821" s="234"/>
      <c r="G821" s="172">
        <v>188.02</v>
      </c>
    </row>
    <row r="822" spans="1:7" x14ac:dyDescent="0.25">
      <c r="A822" s="165"/>
      <c r="B822" s="165"/>
      <c r="C822" s="165"/>
      <c r="D822" s="165"/>
      <c r="E822" s="234" t="s">
        <v>1017</v>
      </c>
      <c r="F822" s="234"/>
      <c r="G822" s="172">
        <v>910.88</v>
      </c>
    </row>
    <row r="823" spans="1:7" x14ac:dyDescent="0.25">
      <c r="A823" s="165"/>
      <c r="B823" s="165"/>
      <c r="C823" s="230"/>
      <c r="D823" s="230"/>
      <c r="E823" s="165"/>
      <c r="F823" s="165"/>
      <c r="G823" s="165"/>
    </row>
    <row r="824" spans="1:7" x14ac:dyDescent="0.25">
      <c r="A824" s="231" t="s">
        <v>1200</v>
      </c>
      <c r="B824" s="231"/>
      <c r="C824" s="231"/>
      <c r="D824" s="231"/>
      <c r="E824" s="231"/>
      <c r="F824" s="231"/>
      <c r="G824" s="231"/>
    </row>
    <row r="825" spans="1:7" ht="22.5" x14ac:dyDescent="0.25">
      <c r="A825" s="232" t="s">
        <v>225</v>
      </c>
      <c r="B825" s="232"/>
      <c r="C825" s="166" t="s">
        <v>226</v>
      </c>
      <c r="D825" s="166" t="s">
        <v>227</v>
      </c>
      <c r="E825" s="166" t="s">
        <v>228</v>
      </c>
      <c r="F825" s="166" t="s">
        <v>229</v>
      </c>
      <c r="G825" s="166" t="s">
        <v>3</v>
      </c>
    </row>
    <row r="826" spans="1:7" ht="33.75" x14ac:dyDescent="0.25">
      <c r="A826" s="167" t="s">
        <v>1084</v>
      </c>
      <c r="B826" s="168" t="s">
        <v>1085</v>
      </c>
      <c r="C826" s="167" t="s">
        <v>242</v>
      </c>
      <c r="D826" s="167" t="s">
        <v>241</v>
      </c>
      <c r="E826" s="169">
        <v>5.0000000000000001E-3</v>
      </c>
      <c r="F826" s="170">
        <v>7.45</v>
      </c>
      <c r="G826" s="170">
        <v>0.04</v>
      </c>
    </row>
    <row r="827" spans="1:7" ht="33.75" x14ac:dyDescent="0.25">
      <c r="A827" s="167" t="s">
        <v>1099</v>
      </c>
      <c r="B827" s="168" t="s">
        <v>1100</v>
      </c>
      <c r="C827" s="167" t="s">
        <v>242</v>
      </c>
      <c r="D827" s="167" t="s">
        <v>128</v>
      </c>
      <c r="E827" s="169">
        <v>6</v>
      </c>
      <c r="F827" s="170">
        <v>0.21</v>
      </c>
      <c r="G827" s="170">
        <v>1.26</v>
      </c>
    </row>
    <row r="828" spans="1:7" x14ac:dyDescent="0.25">
      <c r="A828" s="165"/>
      <c r="B828" s="165"/>
      <c r="C828" s="165"/>
      <c r="D828" s="165"/>
      <c r="E828" s="233" t="s">
        <v>230</v>
      </c>
      <c r="F828" s="233"/>
      <c r="G828" s="171">
        <v>1.3</v>
      </c>
    </row>
    <row r="829" spans="1:7" ht="22.5" x14ac:dyDescent="0.25">
      <c r="A829" s="232" t="s">
        <v>231</v>
      </c>
      <c r="B829" s="232"/>
      <c r="C829" s="166" t="s">
        <v>226</v>
      </c>
      <c r="D829" s="166" t="s">
        <v>227</v>
      </c>
      <c r="E829" s="166" t="s">
        <v>228</v>
      </c>
      <c r="F829" s="166" t="s">
        <v>229</v>
      </c>
      <c r="G829" s="166" t="s">
        <v>3</v>
      </c>
    </row>
    <row r="830" spans="1:7" ht="56.25" x14ac:dyDescent="0.25">
      <c r="A830" s="167" t="s">
        <v>1201</v>
      </c>
      <c r="B830" s="168" t="s">
        <v>1202</v>
      </c>
      <c r="C830" s="167" t="s">
        <v>242</v>
      </c>
      <c r="D830" s="167" t="s">
        <v>127</v>
      </c>
      <c r="E830" s="169">
        <v>1.9E-3</v>
      </c>
      <c r="F830" s="170">
        <v>658.01</v>
      </c>
      <c r="G830" s="170">
        <v>1.25</v>
      </c>
    </row>
    <row r="831" spans="1:7" ht="45" x14ac:dyDescent="0.25">
      <c r="A831" s="167" t="s">
        <v>1203</v>
      </c>
      <c r="B831" s="168" t="s">
        <v>1204</v>
      </c>
      <c r="C831" s="167" t="s">
        <v>242</v>
      </c>
      <c r="D831" s="167" t="s">
        <v>127</v>
      </c>
      <c r="E831" s="169">
        <v>1.2E-2</v>
      </c>
      <c r="F831" s="170">
        <v>488.57</v>
      </c>
      <c r="G831" s="170">
        <v>5.86</v>
      </c>
    </row>
    <row r="832" spans="1:7" ht="33.75" x14ac:dyDescent="0.25">
      <c r="A832" s="167" t="s">
        <v>1111</v>
      </c>
      <c r="B832" s="168" t="s">
        <v>1112</v>
      </c>
      <c r="C832" s="167" t="s">
        <v>242</v>
      </c>
      <c r="D832" s="167" t="s">
        <v>238</v>
      </c>
      <c r="E832" s="169">
        <v>0.308</v>
      </c>
      <c r="F832" s="170">
        <v>11.96</v>
      </c>
      <c r="G832" s="170">
        <v>3.68</v>
      </c>
    </row>
    <row r="833" spans="1:7" ht="22.5" x14ac:dyDescent="0.25">
      <c r="A833" s="167" t="s">
        <v>1205</v>
      </c>
      <c r="B833" s="168" t="s">
        <v>1206</v>
      </c>
      <c r="C833" s="167" t="s">
        <v>242</v>
      </c>
      <c r="D833" s="167" t="s">
        <v>125</v>
      </c>
      <c r="E833" s="169">
        <v>0.122</v>
      </c>
      <c r="F833" s="170">
        <v>139.74</v>
      </c>
      <c r="G833" s="170">
        <v>17.05</v>
      </c>
    </row>
    <row r="834" spans="1:7" x14ac:dyDescent="0.25">
      <c r="A834" s="167" t="s">
        <v>327</v>
      </c>
      <c r="B834" s="168" t="s">
        <v>239</v>
      </c>
      <c r="C834" s="167" t="s">
        <v>242</v>
      </c>
      <c r="D834" s="167" t="s">
        <v>232</v>
      </c>
      <c r="E834" s="169">
        <v>9.2499999999999999E-2</v>
      </c>
      <c r="F834" s="170">
        <v>24.68</v>
      </c>
      <c r="G834" s="170">
        <v>2.2799999999999998</v>
      </c>
    </row>
    <row r="835" spans="1:7" x14ac:dyDescent="0.25">
      <c r="A835" s="167" t="s">
        <v>328</v>
      </c>
      <c r="B835" s="168" t="s">
        <v>233</v>
      </c>
      <c r="C835" s="167" t="s">
        <v>242</v>
      </c>
      <c r="D835" s="167" t="s">
        <v>232</v>
      </c>
      <c r="E835" s="169">
        <v>0.107</v>
      </c>
      <c r="F835" s="170">
        <v>19.5</v>
      </c>
      <c r="G835" s="170">
        <v>2.09</v>
      </c>
    </row>
    <row r="836" spans="1:7" x14ac:dyDescent="0.25">
      <c r="A836" s="165"/>
      <c r="B836" s="165"/>
      <c r="C836" s="165"/>
      <c r="D836" s="165"/>
      <c r="E836" s="233" t="s">
        <v>234</v>
      </c>
      <c r="F836" s="233"/>
      <c r="G836" s="171">
        <v>32.21</v>
      </c>
    </row>
    <row r="837" spans="1:7" x14ac:dyDescent="0.25">
      <c r="A837" s="165"/>
      <c r="B837" s="165"/>
      <c r="C837" s="165"/>
      <c r="D837" s="165"/>
      <c r="E837" s="234" t="s">
        <v>235</v>
      </c>
      <c r="F837" s="234"/>
      <c r="G837" s="172">
        <v>33.5</v>
      </c>
    </row>
    <row r="838" spans="1:7" x14ac:dyDescent="0.25">
      <c r="A838" s="165"/>
      <c r="B838" s="165"/>
      <c r="C838" s="165"/>
      <c r="D838" s="165"/>
      <c r="E838" s="234" t="s">
        <v>259</v>
      </c>
      <c r="F838" s="234"/>
      <c r="G838" s="172">
        <v>4.62</v>
      </c>
    </row>
    <row r="839" spans="1:7" x14ac:dyDescent="0.25">
      <c r="A839" s="165"/>
      <c r="B839" s="165"/>
      <c r="C839" s="165"/>
      <c r="D839" s="165"/>
      <c r="E839" s="234" t="s">
        <v>236</v>
      </c>
      <c r="F839" s="234"/>
      <c r="G839" s="172">
        <v>33.5</v>
      </c>
    </row>
    <row r="840" spans="1:7" x14ac:dyDescent="0.25">
      <c r="A840" s="165"/>
      <c r="B840" s="165"/>
      <c r="C840" s="165"/>
      <c r="D840" s="165"/>
      <c r="E840" s="234" t="s">
        <v>1016</v>
      </c>
      <c r="F840" s="234"/>
      <c r="G840" s="172">
        <v>8.7100000000000009</v>
      </c>
    </row>
    <row r="841" spans="1:7" x14ac:dyDescent="0.25">
      <c r="A841" s="165"/>
      <c r="B841" s="165"/>
      <c r="C841" s="165"/>
      <c r="D841" s="165"/>
      <c r="E841" s="234" t="s">
        <v>1017</v>
      </c>
      <c r="F841" s="234"/>
      <c r="G841" s="172">
        <v>42.21</v>
      </c>
    </row>
    <row r="842" spans="1:7" x14ac:dyDescent="0.25">
      <c r="A842" s="165"/>
      <c r="B842" s="165"/>
      <c r="C842" s="230"/>
      <c r="D842" s="230"/>
      <c r="E842" s="165"/>
      <c r="F842" s="165"/>
      <c r="G842" s="165"/>
    </row>
    <row r="843" spans="1:7" x14ac:dyDescent="0.25">
      <c r="A843" s="231" t="s">
        <v>1207</v>
      </c>
      <c r="B843" s="231"/>
      <c r="C843" s="231"/>
      <c r="D843" s="231"/>
      <c r="E843" s="231"/>
      <c r="F843" s="231"/>
      <c r="G843" s="231"/>
    </row>
    <row r="844" spans="1:7" ht="22.5" x14ac:dyDescent="0.25">
      <c r="A844" s="232" t="s">
        <v>225</v>
      </c>
      <c r="B844" s="232"/>
      <c r="C844" s="166" t="s">
        <v>226</v>
      </c>
      <c r="D844" s="166" t="s">
        <v>227</v>
      </c>
      <c r="E844" s="166" t="s">
        <v>228</v>
      </c>
      <c r="F844" s="166" t="s">
        <v>229</v>
      </c>
      <c r="G844" s="166" t="s">
        <v>3</v>
      </c>
    </row>
    <row r="845" spans="1:7" ht="22.5" x14ac:dyDescent="0.25">
      <c r="A845" s="167" t="s">
        <v>1208</v>
      </c>
      <c r="B845" s="168" t="s">
        <v>1209</v>
      </c>
      <c r="C845" s="167" t="s">
        <v>242</v>
      </c>
      <c r="D845" s="167" t="s">
        <v>238</v>
      </c>
      <c r="E845" s="169">
        <v>0.16980000000000001</v>
      </c>
      <c r="F845" s="170">
        <v>10.9</v>
      </c>
      <c r="G845" s="170">
        <v>1.85</v>
      </c>
    </row>
    <row r="846" spans="1:7" ht="22.5" x14ac:dyDescent="0.25">
      <c r="A846" s="167" t="s">
        <v>1210</v>
      </c>
      <c r="B846" s="168" t="s">
        <v>1211</v>
      </c>
      <c r="C846" s="167" t="s">
        <v>242</v>
      </c>
      <c r="D846" s="167" t="s">
        <v>238</v>
      </c>
      <c r="E846" s="169">
        <v>6.8199999999999997E-2</v>
      </c>
      <c r="F846" s="170">
        <v>11.74</v>
      </c>
      <c r="G846" s="170">
        <v>0.8</v>
      </c>
    </row>
    <row r="847" spans="1:7" ht="22.5" x14ac:dyDescent="0.25">
      <c r="A847" s="167" t="s">
        <v>345</v>
      </c>
      <c r="B847" s="168" t="s">
        <v>346</v>
      </c>
      <c r="C847" s="167" t="s">
        <v>242</v>
      </c>
      <c r="D847" s="167" t="s">
        <v>238</v>
      </c>
      <c r="E847" s="169">
        <v>8.0000000000000004E-4</v>
      </c>
      <c r="F847" s="170">
        <v>34.200000000000003</v>
      </c>
      <c r="G847" s="170">
        <v>0.03</v>
      </c>
    </row>
    <row r="848" spans="1:7" x14ac:dyDescent="0.25">
      <c r="A848" s="167" t="s">
        <v>1212</v>
      </c>
      <c r="B848" s="168" t="s">
        <v>1213</v>
      </c>
      <c r="C848" s="167" t="s">
        <v>242</v>
      </c>
      <c r="D848" s="167" t="s">
        <v>238</v>
      </c>
      <c r="E848" s="169">
        <v>0.76200000000000001</v>
      </c>
      <c r="F848" s="170">
        <v>12.39</v>
      </c>
      <c r="G848" s="170">
        <v>9.44</v>
      </c>
    </row>
    <row r="849" spans="1:7" x14ac:dyDescent="0.25">
      <c r="A849" s="165"/>
      <c r="B849" s="165"/>
      <c r="C849" s="165"/>
      <c r="D849" s="165"/>
      <c r="E849" s="233" t="s">
        <v>230</v>
      </c>
      <c r="F849" s="233"/>
      <c r="G849" s="171">
        <v>12.12</v>
      </c>
    </row>
    <row r="850" spans="1:7" ht="22.5" x14ac:dyDescent="0.25">
      <c r="A850" s="232" t="s">
        <v>231</v>
      </c>
      <c r="B850" s="232"/>
      <c r="C850" s="166" t="s">
        <v>226</v>
      </c>
      <c r="D850" s="166" t="s">
        <v>227</v>
      </c>
      <c r="E850" s="166" t="s">
        <v>228</v>
      </c>
      <c r="F850" s="166" t="s">
        <v>229</v>
      </c>
      <c r="G850" s="166" t="s">
        <v>3</v>
      </c>
    </row>
    <row r="851" spans="1:7" ht="22.5" x14ac:dyDescent="0.25">
      <c r="A851" s="167" t="s">
        <v>1214</v>
      </c>
      <c r="B851" s="168" t="s">
        <v>1215</v>
      </c>
      <c r="C851" s="167" t="s">
        <v>242</v>
      </c>
      <c r="D851" s="167" t="s">
        <v>232</v>
      </c>
      <c r="E851" s="169">
        <v>1.8E-3</v>
      </c>
      <c r="F851" s="170">
        <v>18.899999999999999</v>
      </c>
      <c r="G851" s="170">
        <v>0.03</v>
      </c>
    </row>
    <row r="852" spans="1:7" ht="33.75" x14ac:dyDescent="0.25">
      <c r="A852" s="167" t="s">
        <v>1216</v>
      </c>
      <c r="B852" s="168" t="s">
        <v>1217</v>
      </c>
      <c r="C852" s="167" t="s">
        <v>242</v>
      </c>
      <c r="D852" s="167" t="s">
        <v>321</v>
      </c>
      <c r="E852" s="169">
        <v>1.1999999999999999E-3</v>
      </c>
      <c r="F852" s="170">
        <v>142.47</v>
      </c>
      <c r="G852" s="170">
        <v>0.17</v>
      </c>
    </row>
    <row r="853" spans="1:7" ht="33.75" x14ac:dyDescent="0.25">
      <c r="A853" s="167" t="s">
        <v>1218</v>
      </c>
      <c r="B853" s="168" t="s">
        <v>1219</v>
      </c>
      <c r="C853" s="167" t="s">
        <v>242</v>
      </c>
      <c r="D853" s="167" t="s">
        <v>311</v>
      </c>
      <c r="E853" s="169">
        <v>1.4E-3</v>
      </c>
      <c r="F853" s="170">
        <v>298.81</v>
      </c>
      <c r="G853" s="170">
        <v>0.42</v>
      </c>
    </row>
    <row r="854" spans="1:7" ht="22.5" x14ac:dyDescent="0.25">
      <c r="A854" s="167" t="s">
        <v>1220</v>
      </c>
      <c r="B854" s="168" t="s">
        <v>1221</v>
      </c>
      <c r="C854" s="167" t="s">
        <v>242</v>
      </c>
      <c r="D854" s="167" t="s">
        <v>125</v>
      </c>
      <c r="E854" s="169">
        <v>0.22189999999999999</v>
      </c>
      <c r="F854" s="170">
        <v>26.81</v>
      </c>
      <c r="G854" s="170">
        <v>5.95</v>
      </c>
    </row>
    <row r="855" spans="1:7" ht="22.5" x14ac:dyDescent="0.25">
      <c r="A855" s="167" t="s">
        <v>1222</v>
      </c>
      <c r="B855" s="168" t="s">
        <v>1223</v>
      </c>
      <c r="C855" s="167" t="s">
        <v>242</v>
      </c>
      <c r="D855" s="167" t="s">
        <v>232</v>
      </c>
      <c r="E855" s="169">
        <v>5.0000000000000001E-3</v>
      </c>
      <c r="F855" s="170">
        <v>23.42</v>
      </c>
      <c r="G855" s="170">
        <v>0.12</v>
      </c>
    </row>
    <row r="856" spans="1:7" ht="45" x14ac:dyDescent="0.25">
      <c r="A856" s="167" t="s">
        <v>1224</v>
      </c>
      <c r="B856" s="168" t="s">
        <v>1225</v>
      </c>
      <c r="C856" s="167" t="s">
        <v>242</v>
      </c>
      <c r="D856" s="167" t="s">
        <v>125</v>
      </c>
      <c r="E856" s="169">
        <v>0.22189999999999999</v>
      </c>
      <c r="F856" s="170">
        <v>8</v>
      </c>
      <c r="G856" s="170">
        <v>1.78</v>
      </c>
    </row>
    <row r="857" spans="1:7" x14ac:dyDescent="0.25">
      <c r="A857" s="167" t="s">
        <v>347</v>
      </c>
      <c r="B857" s="168" t="s">
        <v>348</v>
      </c>
      <c r="C857" s="167" t="s">
        <v>242</v>
      </c>
      <c r="D857" s="167" t="s">
        <v>232</v>
      </c>
      <c r="E857" s="169">
        <v>6.7999999999999996E-3</v>
      </c>
      <c r="F857" s="170">
        <v>25.36</v>
      </c>
      <c r="G857" s="170">
        <v>0.17</v>
      </c>
    </row>
    <row r="858" spans="1:7" x14ac:dyDescent="0.25">
      <c r="A858" s="165"/>
      <c r="B858" s="165"/>
      <c r="C858" s="165"/>
      <c r="D858" s="165"/>
      <c r="E858" s="233" t="s">
        <v>234</v>
      </c>
      <c r="F858" s="233"/>
      <c r="G858" s="171">
        <v>8.64</v>
      </c>
    </row>
    <row r="859" spans="1:7" x14ac:dyDescent="0.25">
      <c r="A859" s="165"/>
      <c r="B859" s="165"/>
      <c r="C859" s="165"/>
      <c r="D859" s="165"/>
      <c r="E859" s="234" t="s">
        <v>235</v>
      </c>
      <c r="F859" s="234"/>
      <c r="G859" s="172">
        <v>20.76</v>
      </c>
    </row>
    <row r="860" spans="1:7" x14ac:dyDescent="0.25">
      <c r="A860" s="165"/>
      <c r="B860" s="165"/>
      <c r="C860" s="165"/>
      <c r="D860" s="165"/>
      <c r="E860" s="234" t="s">
        <v>259</v>
      </c>
      <c r="F860" s="234"/>
      <c r="G860" s="172">
        <v>0.86</v>
      </c>
    </row>
    <row r="861" spans="1:7" x14ac:dyDescent="0.25">
      <c r="A861" s="165"/>
      <c r="B861" s="165"/>
      <c r="C861" s="165"/>
      <c r="D861" s="165"/>
      <c r="E861" s="234" t="s">
        <v>236</v>
      </c>
      <c r="F861" s="234"/>
      <c r="G861" s="172">
        <v>20.76</v>
      </c>
    </row>
    <row r="862" spans="1:7" x14ac:dyDescent="0.25">
      <c r="A862" s="165"/>
      <c r="B862" s="165"/>
      <c r="C862" s="165"/>
      <c r="D862" s="165"/>
      <c r="E862" s="234" t="s">
        <v>1016</v>
      </c>
      <c r="F862" s="234"/>
      <c r="G862" s="172">
        <v>5.4</v>
      </c>
    </row>
    <row r="863" spans="1:7" x14ac:dyDescent="0.25">
      <c r="A863" s="165"/>
      <c r="B863" s="165"/>
      <c r="C863" s="165"/>
      <c r="D863" s="165"/>
      <c r="E863" s="234" t="s">
        <v>1017</v>
      </c>
      <c r="F863" s="234"/>
      <c r="G863" s="172">
        <v>26.16</v>
      </c>
    </row>
    <row r="864" spans="1:7" x14ac:dyDescent="0.25">
      <c r="A864" s="165"/>
      <c r="B864" s="165"/>
      <c r="C864" s="230"/>
      <c r="D864" s="230"/>
      <c r="E864" s="165"/>
      <c r="F864" s="165"/>
      <c r="G864" s="165"/>
    </row>
    <row r="865" spans="1:7" x14ac:dyDescent="0.25">
      <c r="A865" s="231" t="s">
        <v>1226</v>
      </c>
      <c r="B865" s="231"/>
      <c r="C865" s="231"/>
      <c r="D865" s="231"/>
      <c r="E865" s="231"/>
      <c r="F865" s="231"/>
      <c r="G865" s="231"/>
    </row>
    <row r="866" spans="1:7" ht="22.5" x14ac:dyDescent="0.25">
      <c r="A866" s="232" t="s">
        <v>225</v>
      </c>
      <c r="B866" s="232"/>
      <c r="C866" s="166" t="s">
        <v>226</v>
      </c>
      <c r="D866" s="166" t="s">
        <v>227</v>
      </c>
      <c r="E866" s="166" t="s">
        <v>228</v>
      </c>
      <c r="F866" s="166" t="s">
        <v>229</v>
      </c>
      <c r="G866" s="166" t="s">
        <v>3</v>
      </c>
    </row>
    <row r="867" spans="1:7" x14ac:dyDescent="0.25">
      <c r="A867" s="167" t="s">
        <v>1227</v>
      </c>
      <c r="B867" s="168" t="s">
        <v>1228</v>
      </c>
      <c r="C867" s="167" t="s">
        <v>1047</v>
      </c>
      <c r="D867" s="167" t="s">
        <v>238</v>
      </c>
      <c r="E867" s="169">
        <v>2.1</v>
      </c>
      <c r="F867" s="170">
        <v>7.02</v>
      </c>
      <c r="G867" s="170">
        <v>14.74</v>
      </c>
    </row>
    <row r="868" spans="1:7" x14ac:dyDescent="0.25">
      <c r="A868" s="165"/>
      <c r="B868" s="165"/>
      <c r="C868" s="165"/>
      <c r="D868" s="165"/>
      <c r="E868" s="233" t="s">
        <v>230</v>
      </c>
      <c r="F868" s="233"/>
      <c r="G868" s="171">
        <v>14.74</v>
      </c>
    </row>
    <row r="869" spans="1:7" ht="22.5" x14ac:dyDescent="0.25">
      <c r="A869" s="232" t="s">
        <v>231</v>
      </c>
      <c r="B869" s="232"/>
      <c r="C869" s="166" t="s">
        <v>226</v>
      </c>
      <c r="D869" s="166" t="s">
        <v>227</v>
      </c>
      <c r="E869" s="166" t="s">
        <v>228</v>
      </c>
      <c r="F869" s="166" t="s">
        <v>229</v>
      </c>
      <c r="G869" s="166" t="s">
        <v>3</v>
      </c>
    </row>
    <row r="870" spans="1:7" ht="22.5" x14ac:dyDescent="0.25">
      <c r="A870" s="167" t="s">
        <v>1222</v>
      </c>
      <c r="B870" s="168" t="s">
        <v>1223</v>
      </c>
      <c r="C870" s="167" t="s">
        <v>242</v>
      </c>
      <c r="D870" s="167" t="s">
        <v>232</v>
      </c>
      <c r="E870" s="169">
        <v>0.31</v>
      </c>
      <c r="F870" s="170">
        <v>23.42</v>
      </c>
      <c r="G870" s="170">
        <v>7.26</v>
      </c>
    </row>
    <row r="871" spans="1:7" x14ac:dyDescent="0.25">
      <c r="A871" s="167" t="s">
        <v>328</v>
      </c>
      <c r="B871" s="168" t="s">
        <v>233</v>
      </c>
      <c r="C871" s="167" t="s">
        <v>242</v>
      </c>
      <c r="D871" s="167" t="s">
        <v>232</v>
      </c>
      <c r="E871" s="169">
        <v>0.26</v>
      </c>
      <c r="F871" s="170">
        <v>19.5</v>
      </c>
      <c r="G871" s="170">
        <v>5.07</v>
      </c>
    </row>
    <row r="872" spans="1:7" x14ac:dyDescent="0.25">
      <c r="A872" s="165"/>
      <c r="B872" s="165"/>
      <c r="C872" s="165"/>
      <c r="D872" s="165"/>
      <c r="E872" s="233" t="s">
        <v>234</v>
      </c>
      <c r="F872" s="233"/>
      <c r="G872" s="171">
        <v>12.33</v>
      </c>
    </row>
    <row r="873" spans="1:7" x14ac:dyDescent="0.25">
      <c r="A873" s="165"/>
      <c r="B873" s="165"/>
      <c r="C873" s="165"/>
      <c r="D873" s="165"/>
      <c r="E873" s="234" t="s">
        <v>235</v>
      </c>
      <c r="F873" s="234"/>
      <c r="G873" s="172">
        <v>27.07</v>
      </c>
    </row>
    <row r="874" spans="1:7" x14ac:dyDescent="0.25">
      <c r="A874" s="165"/>
      <c r="B874" s="165"/>
      <c r="C874" s="165"/>
      <c r="D874" s="165"/>
      <c r="E874" s="234" t="s">
        <v>259</v>
      </c>
      <c r="F874" s="234"/>
      <c r="G874" s="172">
        <v>5.41</v>
      </c>
    </row>
    <row r="875" spans="1:7" x14ac:dyDescent="0.25">
      <c r="A875" s="165"/>
      <c r="B875" s="165"/>
      <c r="C875" s="165"/>
      <c r="D875" s="165"/>
      <c r="E875" s="234" t="s">
        <v>236</v>
      </c>
      <c r="F875" s="234"/>
      <c r="G875" s="172">
        <v>27.07</v>
      </c>
    </row>
    <row r="876" spans="1:7" x14ac:dyDescent="0.25">
      <c r="A876" s="165"/>
      <c r="B876" s="165"/>
      <c r="C876" s="165"/>
      <c r="D876" s="165"/>
      <c r="E876" s="234" t="s">
        <v>1016</v>
      </c>
      <c r="F876" s="234"/>
      <c r="G876" s="172">
        <v>7.04</v>
      </c>
    </row>
    <row r="877" spans="1:7" x14ac:dyDescent="0.25">
      <c r="A877" s="165"/>
      <c r="B877" s="165"/>
      <c r="C877" s="165"/>
      <c r="D877" s="165"/>
      <c r="E877" s="234" t="s">
        <v>1017</v>
      </c>
      <c r="F877" s="234"/>
      <c r="G877" s="172">
        <v>34.11</v>
      </c>
    </row>
    <row r="878" spans="1:7" x14ac:dyDescent="0.25">
      <c r="A878" s="165"/>
      <c r="B878" s="165"/>
      <c r="C878" s="230"/>
      <c r="D878" s="230"/>
      <c r="E878" s="165"/>
      <c r="F878" s="165"/>
      <c r="G878" s="165"/>
    </row>
    <row r="879" spans="1:7" x14ac:dyDescent="0.25">
      <c r="A879" s="231" t="s">
        <v>1229</v>
      </c>
      <c r="B879" s="231"/>
      <c r="C879" s="231"/>
      <c r="D879" s="231"/>
      <c r="E879" s="231"/>
      <c r="F879" s="231"/>
      <c r="G879" s="231"/>
    </row>
    <row r="880" spans="1:7" ht="22.5" x14ac:dyDescent="0.25">
      <c r="A880" s="232" t="s">
        <v>225</v>
      </c>
      <c r="B880" s="232"/>
      <c r="C880" s="166" t="s">
        <v>226</v>
      </c>
      <c r="D880" s="166" t="s">
        <v>227</v>
      </c>
      <c r="E880" s="166" t="s">
        <v>228</v>
      </c>
      <c r="F880" s="166" t="s">
        <v>229</v>
      </c>
      <c r="G880" s="166" t="s">
        <v>3</v>
      </c>
    </row>
    <row r="881" spans="1:7" ht="22.5" x14ac:dyDescent="0.25">
      <c r="A881" s="167" t="s">
        <v>1208</v>
      </c>
      <c r="B881" s="168" t="s">
        <v>1209</v>
      </c>
      <c r="C881" s="167" t="s">
        <v>242</v>
      </c>
      <c r="D881" s="167" t="s">
        <v>238</v>
      </c>
      <c r="E881" s="169">
        <v>0.47360000000000002</v>
      </c>
      <c r="F881" s="170">
        <v>10.9</v>
      </c>
      <c r="G881" s="170">
        <v>5.16</v>
      </c>
    </row>
    <row r="882" spans="1:7" ht="22.5" x14ac:dyDescent="0.25">
      <c r="A882" s="167" t="s">
        <v>1230</v>
      </c>
      <c r="B882" s="168" t="s">
        <v>1231</v>
      </c>
      <c r="C882" s="167" t="s">
        <v>242</v>
      </c>
      <c r="D882" s="167" t="s">
        <v>238</v>
      </c>
      <c r="E882" s="169">
        <v>5.8999999999999999E-3</v>
      </c>
      <c r="F882" s="170">
        <v>9.9</v>
      </c>
      <c r="G882" s="170">
        <v>0.06</v>
      </c>
    </row>
    <row r="883" spans="1:7" ht="22.5" x14ac:dyDescent="0.25">
      <c r="A883" s="167" t="s">
        <v>345</v>
      </c>
      <c r="B883" s="168" t="s">
        <v>346</v>
      </c>
      <c r="C883" s="167" t="s">
        <v>242</v>
      </c>
      <c r="D883" s="167" t="s">
        <v>238</v>
      </c>
      <c r="E883" s="169">
        <v>1.8E-3</v>
      </c>
      <c r="F883" s="170">
        <v>34.200000000000003</v>
      </c>
      <c r="G883" s="170">
        <v>0.06</v>
      </c>
    </row>
    <row r="884" spans="1:7" x14ac:dyDescent="0.25">
      <c r="A884" s="167" t="s">
        <v>1212</v>
      </c>
      <c r="B884" s="168" t="s">
        <v>1213</v>
      </c>
      <c r="C884" s="167" t="s">
        <v>242</v>
      </c>
      <c r="D884" s="167" t="s">
        <v>238</v>
      </c>
      <c r="E884" s="169">
        <v>0.51880000000000004</v>
      </c>
      <c r="F884" s="170">
        <v>12.39</v>
      </c>
      <c r="G884" s="170">
        <v>6.43</v>
      </c>
    </row>
    <row r="885" spans="1:7" x14ac:dyDescent="0.25">
      <c r="A885" s="165"/>
      <c r="B885" s="165"/>
      <c r="C885" s="165"/>
      <c r="D885" s="165"/>
      <c r="E885" s="233" t="s">
        <v>230</v>
      </c>
      <c r="F885" s="233"/>
      <c r="G885" s="171">
        <v>11.71</v>
      </c>
    </row>
    <row r="886" spans="1:7" ht="22.5" x14ac:dyDescent="0.25">
      <c r="A886" s="232" t="s">
        <v>231</v>
      </c>
      <c r="B886" s="232"/>
      <c r="C886" s="166" t="s">
        <v>226</v>
      </c>
      <c r="D886" s="166" t="s">
        <v>227</v>
      </c>
      <c r="E886" s="166" t="s">
        <v>228</v>
      </c>
      <c r="F886" s="166" t="s">
        <v>229</v>
      </c>
      <c r="G886" s="166" t="s">
        <v>3</v>
      </c>
    </row>
    <row r="887" spans="1:7" ht="22.5" x14ac:dyDescent="0.25">
      <c r="A887" s="167" t="s">
        <v>1214</v>
      </c>
      <c r="B887" s="168" t="s">
        <v>1215</v>
      </c>
      <c r="C887" s="167" t="s">
        <v>242</v>
      </c>
      <c r="D887" s="167" t="s">
        <v>232</v>
      </c>
      <c r="E887" s="169">
        <v>8.0000000000000004E-4</v>
      </c>
      <c r="F887" s="170">
        <v>18.899999999999999</v>
      </c>
      <c r="G887" s="170">
        <v>0.02</v>
      </c>
    </row>
    <row r="888" spans="1:7" ht="33.75" x14ac:dyDescent="0.25">
      <c r="A888" s="167" t="s">
        <v>1216</v>
      </c>
      <c r="B888" s="168" t="s">
        <v>1217</v>
      </c>
      <c r="C888" s="167" t="s">
        <v>242</v>
      </c>
      <c r="D888" s="167" t="s">
        <v>321</v>
      </c>
      <c r="E888" s="169">
        <v>5.0000000000000001E-4</v>
      </c>
      <c r="F888" s="170">
        <v>142.47</v>
      </c>
      <c r="G888" s="170">
        <v>7.0000000000000007E-2</v>
      </c>
    </row>
    <row r="889" spans="1:7" ht="33.75" x14ac:dyDescent="0.25">
      <c r="A889" s="167" t="s">
        <v>1218</v>
      </c>
      <c r="B889" s="168" t="s">
        <v>1219</v>
      </c>
      <c r="C889" s="167" t="s">
        <v>242</v>
      </c>
      <c r="D889" s="167" t="s">
        <v>311</v>
      </c>
      <c r="E889" s="169">
        <v>6.9999999999999999E-4</v>
      </c>
      <c r="F889" s="170">
        <v>298.81</v>
      </c>
      <c r="G889" s="170">
        <v>0.21</v>
      </c>
    </row>
    <row r="890" spans="1:7" ht="22.5" x14ac:dyDescent="0.25">
      <c r="A890" s="167" t="s">
        <v>1220</v>
      </c>
      <c r="B890" s="168" t="s">
        <v>1221</v>
      </c>
      <c r="C890" s="167" t="s">
        <v>242</v>
      </c>
      <c r="D890" s="167" t="s">
        <v>125</v>
      </c>
      <c r="E890" s="169">
        <v>7.8899999999999998E-2</v>
      </c>
      <c r="F890" s="170">
        <v>26.81</v>
      </c>
      <c r="G890" s="170">
        <v>2.12</v>
      </c>
    </row>
    <row r="891" spans="1:7" ht="22.5" x14ac:dyDescent="0.25">
      <c r="A891" s="167" t="s">
        <v>1222</v>
      </c>
      <c r="B891" s="168" t="s">
        <v>1223</v>
      </c>
      <c r="C891" s="167" t="s">
        <v>242</v>
      </c>
      <c r="D891" s="167" t="s">
        <v>232</v>
      </c>
      <c r="E891" s="169">
        <v>1.7000000000000001E-2</v>
      </c>
      <c r="F891" s="170">
        <v>23.42</v>
      </c>
      <c r="G891" s="170">
        <v>0.4</v>
      </c>
    </row>
    <row r="892" spans="1:7" ht="45" x14ac:dyDescent="0.25">
      <c r="A892" s="167" t="s">
        <v>1224</v>
      </c>
      <c r="B892" s="168" t="s">
        <v>1225</v>
      </c>
      <c r="C892" s="167" t="s">
        <v>242</v>
      </c>
      <c r="D892" s="167" t="s">
        <v>125</v>
      </c>
      <c r="E892" s="169">
        <v>7.8899999999999998E-2</v>
      </c>
      <c r="F892" s="170">
        <v>8</v>
      </c>
      <c r="G892" s="170">
        <v>0.63</v>
      </c>
    </row>
    <row r="893" spans="1:7" x14ac:dyDescent="0.25">
      <c r="A893" s="167" t="s">
        <v>347</v>
      </c>
      <c r="B893" s="168" t="s">
        <v>348</v>
      </c>
      <c r="C893" s="167" t="s">
        <v>242</v>
      </c>
      <c r="D893" s="167" t="s">
        <v>232</v>
      </c>
      <c r="E893" s="169">
        <v>5.0000000000000001E-3</v>
      </c>
      <c r="F893" s="170">
        <v>25.36</v>
      </c>
      <c r="G893" s="170">
        <v>0.13</v>
      </c>
    </row>
    <row r="894" spans="1:7" x14ac:dyDescent="0.25">
      <c r="A894" s="165"/>
      <c r="B894" s="165"/>
      <c r="C894" s="165"/>
      <c r="D894" s="165"/>
      <c r="E894" s="233" t="s">
        <v>234</v>
      </c>
      <c r="F894" s="233"/>
      <c r="G894" s="171">
        <v>3.58</v>
      </c>
    </row>
    <row r="895" spans="1:7" x14ac:dyDescent="0.25">
      <c r="A895" s="165"/>
      <c r="B895" s="165"/>
      <c r="C895" s="165"/>
      <c r="D895" s="165"/>
      <c r="E895" s="234" t="s">
        <v>235</v>
      </c>
      <c r="F895" s="234"/>
      <c r="G895" s="172">
        <v>15.29</v>
      </c>
    </row>
    <row r="896" spans="1:7" x14ac:dyDescent="0.25">
      <c r="A896" s="165"/>
      <c r="B896" s="165"/>
      <c r="C896" s="165"/>
      <c r="D896" s="165"/>
      <c r="E896" s="234" t="s">
        <v>259</v>
      </c>
      <c r="F896" s="234"/>
      <c r="G896" s="172">
        <v>0.48</v>
      </c>
    </row>
    <row r="897" spans="1:7" x14ac:dyDescent="0.25">
      <c r="A897" s="165"/>
      <c r="B897" s="165"/>
      <c r="C897" s="165"/>
      <c r="D897" s="165"/>
      <c r="E897" s="234" t="s">
        <v>236</v>
      </c>
      <c r="F897" s="234"/>
      <c r="G897" s="172">
        <v>15.29</v>
      </c>
    </row>
    <row r="898" spans="1:7" x14ac:dyDescent="0.25">
      <c r="A898" s="165"/>
      <c r="B898" s="165"/>
      <c r="C898" s="165"/>
      <c r="D898" s="165"/>
      <c r="E898" s="234" t="s">
        <v>1016</v>
      </c>
      <c r="F898" s="234"/>
      <c r="G898" s="172">
        <v>3.98</v>
      </c>
    </row>
    <row r="899" spans="1:7" x14ac:dyDescent="0.25">
      <c r="A899" s="165"/>
      <c r="B899" s="165"/>
      <c r="C899" s="165"/>
      <c r="D899" s="165"/>
      <c r="E899" s="234" t="s">
        <v>1017</v>
      </c>
      <c r="F899" s="234"/>
      <c r="G899" s="172">
        <v>19.27</v>
      </c>
    </row>
    <row r="900" spans="1:7" x14ac:dyDescent="0.25">
      <c r="A900" s="165"/>
      <c r="B900" s="165"/>
      <c r="C900" s="230"/>
      <c r="D900" s="230"/>
      <c r="E900" s="165"/>
      <c r="F900" s="165"/>
      <c r="G900" s="165"/>
    </row>
    <row r="901" spans="1:7" x14ac:dyDescent="0.25">
      <c r="A901" s="231" t="s">
        <v>1232</v>
      </c>
      <c r="B901" s="231"/>
      <c r="C901" s="231"/>
      <c r="D901" s="231"/>
      <c r="E901" s="231"/>
      <c r="F901" s="231"/>
      <c r="G901" s="231"/>
    </row>
    <row r="902" spans="1:7" ht="22.5" x14ac:dyDescent="0.25">
      <c r="A902" s="232" t="s">
        <v>225</v>
      </c>
      <c r="B902" s="232"/>
      <c r="C902" s="166" t="s">
        <v>226</v>
      </c>
      <c r="D902" s="166" t="s">
        <v>227</v>
      </c>
      <c r="E902" s="166" t="s">
        <v>228</v>
      </c>
      <c r="F902" s="166" t="s">
        <v>229</v>
      </c>
      <c r="G902" s="166" t="s">
        <v>3</v>
      </c>
    </row>
    <row r="903" spans="1:7" ht="33.75" x14ac:dyDescent="0.25">
      <c r="A903" s="167" t="s">
        <v>1233</v>
      </c>
      <c r="B903" s="168" t="s">
        <v>1234</v>
      </c>
      <c r="C903" s="167" t="s">
        <v>242</v>
      </c>
      <c r="D903" s="167" t="s">
        <v>128</v>
      </c>
      <c r="E903" s="169">
        <v>13.6</v>
      </c>
      <c r="F903" s="170">
        <v>2.06</v>
      </c>
      <c r="G903" s="170">
        <v>28.02</v>
      </c>
    </row>
    <row r="904" spans="1:7" ht="22.5" x14ac:dyDescent="0.25">
      <c r="A904" s="167" t="s">
        <v>1235</v>
      </c>
      <c r="B904" s="168" t="s">
        <v>1236</v>
      </c>
      <c r="C904" s="167" t="s">
        <v>242</v>
      </c>
      <c r="D904" s="167" t="s">
        <v>1237</v>
      </c>
      <c r="E904" s="169">
        <v>5.0000000000000001E-3</v>
      </c>
      <c r="F904" s="170">
        <v>40.17</v>
      </c>
      <c r="G904" s="170">
        <v>0.2</v>
      </c>
    </row>
    <row r="905" spans="1:7" ht="33.75" x14ac:dyDescent="0.25">
      <c r="A905" s="167" t="s">
        <v>1238</v>
      </c>
      <c r="B905" s="168" t="s">
        <v>1239</v>
      </c>
      <c r="C905" s="167" t="s">
        <v>242</v>
      </c>
      <c r="D905" s="167" t="s">
        <v>133</v>
      </c>
      <c r="E905" s="169">
        <v>0.42</v>
      </c>
      <c r="F905" s="170">
        <v>3.06</v>
      </c>
      <c r="G905" s="170">
        <v>1.29</v>
      </c>
    </row>
    <row r="906" spans="1:7" x14ac:dyDescent="0.25">
      <c r="A906" s="165"/>
      <c r="B906" s="165"/>
      <c r="C906" s="165"/>
      <c r="D906" s="165"/>
      <c r="E906" s="233" t="s">
        <v>230</v>
      </c>
      <c r="F906" s="233"/>
      <c r="G906" s="171">
        <v>29.51</v>
      </c>
    </row>
    <row r="907" spans="1:7" ht="22.5" x14ac:dyDescent="0.25">
      <c r="A907" s="232" t="s">
        <v>231</v>
      </c>
      <c r="B907" s="232"/>
      <c r="C907" s="166" t="s">
        <v>226</v>
      </c>
      <c r="D907" s="166" t="s">
        <v>227</v>
      </c>
      <c r="E907" s="166" t="s">
        <v>228</v>
      </c>
      <c r="F907" s="166" t="s">
        <v>229</v>
      </c>
      <c r="G907" s="166" t="s">
        <v>3</v>
      </c>
    </row>
    <row r="908" spans="1:7" ht="56.25" x14ac:dyDescent="0.25">
      <c r="A908" s="167" t="s">
        <v>1240</v>
      </c>
      <c r="B908" s="168" t="s">
        <v>1241</v>
      </c>
      <c r="C908" s="167" t="s">
        <v>242</v>
      </c>
      <c r="D908" s="167" t="s">
        <v>127</v>
      </c>
      <c r="E908" s="169">
        <v>1.04E-2</v>
      </c>
      <c r="F908" s="170">
        <v>703.25</v>
      </c>
      <c r="G908" s="170">
        <v>7.31</v>
      </c>
    </row>
    <row r="909" spans="1:7" x14ac:dyDescent="0.25">
      <c r="A909" s="167" t="s">
        <v>327</v>
      </c>
      <c r="B909" s="168" t="s">
        <v>239</v>
      </c>
      <c r="C909" s="167" t="s">
        <v>242</v>
      </c>
      <c r="D909" s="167" t="s">
        <v>232</v>
      </c>
      <c r="E909" s="169">
        <v>0.54</v>
      </c>
      <c r="F909" s="170">
        <v>24.68</v>
      </c>
      <c r="G909" s="170">
        <v>13.33</v>
      </c>
    </row>
    <row r="910" spans="1:7" x14ac:dyDescent="0.25">
      <c r="A910" s="167" t="s">
        <v>328</v>
      </c>
      <c r="B910" s="168" t="s">
        <v>233</v>
      </c>
      <c r="C910" s="167" t="s">
        <v>242</v>
      </c>
      <c r="D910" s="167" t="s">
        <v>232</v>
      </c>
      <c r="E910" s="169">
        <v>0.3</v>
      </c>
      <c r="F910" s="170">
        <v>19.5</v>
      </c>
      <c r="G910" s="170">
        <v>5.85</v>
      </c>
    </row>
    <row r="911" spans="1:7" x14ac:dyDescent="0.25">
      <c r="A911" s="165"/>
      <c r="B911" s="165"/>
      <c r="C911" s="165"/>
      <c r="D911" s="165"/>
      <c r="E911" s="233" t="s">
        <v>234</v>
      </c>
      <c r="F911" s="233"/>
      <c r="G911" s="171">
        <v>26.49</v>
      </c>
    </row>
    <row r="912" spans="1:7" x14ac:dyDescent="0.25">
      <c r="A912" s="165"/>
      <c r="B912" s="165"/>
      <c r="C912" s="165"/>
      <c r="D912" s="165"/>
      <c r="E912" s="234" t="s">
        <v>235</v>
      </c>
      <c r="F912" s="234"/>
      <c r="G912" s="172">
        <v>56.01</v>
      </c>
    </row>
    <row r="913" spans="1:7" x14ac:dyDescent="0.25">
      <c r="A913" s="165"/>
      <c r="B913" s="165"/>
      <c r="C913" s="165"/>
      <c r="D913" s="165"/>
      <c r="E913" s="234" t="s">
        <v>259</v>
      </c>
      <c r="F913" s="234"/>
      <c r="G913" s="172">
        <v>9.2799999999999994</v>
      </c>
    </row>
    <row r="914" spans="1:7" x14ac:dyDescent="0.25">
      <c r="A914" s="165"/>
      <c r="B914" s="165"/>
      <c r="C914" s="165"/>
      <c r="D914" s="165"/>
      <c r="E914" s="234" t="s">
        <v>236</v>
      </c>
      <c r="F914" s="234"/>
      <c r="G914" s="172">
        <v>56.01</v>
      </c>
    </row>
    <row r="915" spans="1:7" x14ac:dyDescent="0.25">
      <c r="A915" s="165"/>
      <c r="B915" s="165"/>
      <c r="C915" s="165"/>
      <c r="D915" s="165"/>
      <c r="E915" s="234" t="s">
        <v>1016</v>
      </c>
      <c r="F915" s="234"/>
      <c r="G915" s="172">
        <v>14.57</v>
      </c>
    </row>
    <row r="916" spans="1:7" x14ac:dyDescent="0.25">
      <c r="A916" s="165"/>
      <c r="B916" s="165"/>
      <c r="C916" s="165"/>
      <c r="D916" s="165"/>
      <c r="E916" s="234" t="s">
        <v>1017</v>
      </c>
      <c r="F916" s="234"/>
      <c r="G916" s="172">
        <v>70.58</v>
      </c>
    </row>
    <row r="917" spans="1:7" x14ac:dyDescent="0.25">
      <c r="A917" s="165"/>
      <c r="B917" s="165"/>
      <c r="C917" s="230"/>
      <c r="D917" s="230"/>
      <c r="E917" s="165"/>
      <c r="F917" s="165"/>
      <c r="G917" s="165"/>
    </row>
    <row r="918" spans="1:7" x14ac:dyDescent="0.25">
      <c r="A918" s="231" t="s">
        <v>1242</v>
      </c>
      <c r="B918" s="231"/>
      <c r="C918" s="231"/>
      <c r="D918" s="231"/>
      <c r="E918" s="231"/>
      <c r="F918" s="231"/>
      <c r="G918" s="231"/>
    </row>
    <row r="919" spans="1:7" ht="22.5" x14ac:dyDescent="0.25">
      <c r="A919" s="232" t="s">
        <v>225</v>
      </c>
      <c r="B919" s="232"/>
      <c r="C919" s="166" t="s">
        <v>226</v>
      </c>
      <c r="D919" s="166" t="s">
        <v>227</v>
      </c>
      <c r="E919" s="166" t="s">
        <v>228</v>
      </c>
      <c r="F919" s="166" t="s">
        <v>229</v>
      </c>
      <c r="G919" s="166" t="s">
        <v>3</v>
      </c>
    </row>
    <row r="920" spans="1:7" ht="22.5" x14ac:dyDescent="0.25">
      <c r="A920" s="167" t="s">
        <v>1243</v>
      </c>
      <c r="B920" s="168" t="s">
        <v>1244</v>
      </c>
      <c r="C920" s="167" t="s">
        <v>242</v>
      </c>
      <c r="D920" s="167" t="s">
        <v>128</v>
      </c>
      <c r="E920" s="169">
        <v>11.2</v>
      </c>
      <c r="F920" s="170">
        <v>0.7</v>
      </c>
      <c r="G920" s="170">
        <v>7.84</v>
      </c>
    </row>
    <row r="921" spans="1:7" x14ac:dyDescent="0.25">
      <c r="A921" s="165"/>
      <c r="B921" s="165"/>
      <c r="C921" s="165"/>
      <c r="D921" s="165"/>
      <c r="E921" s="233" t="s">
        <v>230</v>
      </c>
      <c r="F921" s="233"/>
      <c r="G921" s="171">
        <v>7.84</v>
      </c>
    </row>
    <row r="922" spans="1:7" ht="22.5" x14ac:dyDescent="0.25">
      <c r="A922" s="232" t="s">
        <v>231</v>
      </c>
      <c r="B922" s="232"/>
      <c r="C922" s="166" t="s">
        <v>226</v>
      </c>
      <c r="D922" s="166" t="s">
        <v>227</v>
      </c>
      <c r="E922" s="166" t="s">
        <v>228</v>
      </c>
      <c r="F922" s="166" t="s">
        <v>229</v>
      </c>
      <c r="G922" s="166" t="s">
        <v>3</v>
      </c>
    </row>
    <row r="923" spans="1:7" ht="56.25" x14ac:dyDescent="0.25">
      <c r="A923" s="167" t="s">
        <v>1201</v>
      </c>
      <c r="B923" s="168" t="s">
        <v>1202</v>
      </c>
      <c r="C923" s="167" t="s">
        <v>242</v>
      </c>
      <c r="D923" s="167" t="s">
        <v>127</v>
      </c>
      <c r="E923" s="169">
        <v>5.1999999999999998E-3</v>
      </c>
      <c r="F923" s="170">
        <v>658.01</v>
      </c>
      <c r="G923" s="170">
        <v>3.42</v>
      </c>
    </row>
    <row r="924" spans="1:7" x14ac:dyDescent="0.25">
      <c r="A924" s="167" t="s">
        <v>327</v>
      </c>
      <c r="B924" s="168" t="s">
        <v>239</v>
      </c>
      <c r="C924" s="167" t="s">
        <v>242</v>
      </c>
      <c r="D924" s="167" t="s">
        <v>232</v>
      </c>
      <c r="E924" s="169">
        <v>0.45</v>
      </c>
      <c r="F924" s="170">
        <v>24.68</v>
      </c>
      <c r="G924" s="170">
        <v>11.11</v>
      </c>
    </row>
    <row r="925" spans="1:7" x14ac:dyDescent="0.25">
      <c r="A925" s="167" t="s">
        <v>328</v>
      </c>
      <c r="B925" s="168" t="s">
        <v>233</v>
      </c>
      <c r="C925" s="167" t="s">
        <v>242</v>
      </c>
      <c r="D925" s="167" t="s">
        <v>232</v>
      </c>
      <c r="E925" s="169">
        <v>0.1</v>
      </c>
      <c r="F925" s="170">
        <v>19.5</v>
      </c>
      <c r="G925" s="170">
        <v>1.95</v>
      </c>
    </row>
    <row r="926" spans="1:7" x14ac:dyDescent="0.25">
      <c r="A926" s="165"/>
      <c r="B926" s="165"/>
      <c r="C926" s="165"/>
      <c r="D926" s="165"/>
      <c r="E926" s="233" t="s">
        <v>234</v>
      </c>
      <c r="F926" s="233"/>
      <c r="G926" s="171">
        <v>16.48</v>
      </c>
    </row>
    <row r="927" spans="1:7" x14ac:dyDescent="0.25">
      <c r="A927" s="165"/>
      <c r="B927" s="165"/>
      <c r="C927" s="165"/>
      <c r="D927" s="165"/>
      <c r="E927" s="234" t="s">
        <v>235</v>
      </c>
      <c r="F927" s="234"/>
      <c r="G927" s="172">
        <v>24.32</v>
      </c>
    </row>
    <row r="928" spans="1:7" x14ac:dyDescent="0.25">
      <c r="A928" s="165"/>
      <c r="B928" s="165"/>
      <c r="C928" s="165"/>
      <c r="D928" s="165"/>
      <c r="E928" s="234" t="s">
        <v>259</v>
      </c>
      <c r="F928" s="234"/>
      <c r="G928" s="172">
        <v>5.25</v>
      </c>
    </row>
    <row r="929" spans="1:7" x14ac:dyDescent="0.25">
      <c r="A929" s="165"/>
      <c r="B929" s="165"/>
      <c r="C929" s="165"/>
      <c r="D929" s="165"/>
      <c r="E929" s="234" t="s">
        <v>236</v>
      </c>
      <c r="F929" s="234"/>
      <c r="G929" s="172">
        <v>24.32</v>
      </c>
    </row>
    <row r="930" spans="1:7" x14ac:dyDescent="0.25">
      <c r="A930" s="165"/>
      <c r="B930" s="165"/>
      <c r="C930" s="165"/>
      <c r="D930" s="165"/>
      <c r="E930" s="234" t="s">
        <v>1016</v>
      </c>
      <c r="F930" s="234"/>
      <c r="G930" s="172">
        <v>6.33</v>
      </c>
    </row>
    <row r="931" spans="1:7" x14ac:dyDescent="0.25">
      <c r="A931" s="165"/>
      <c r="B931" s="165"/>
      <c r="C931" s="165"/>
      <c r="D931" s="165"/>
      <c r="E931" s="234" t="s">
        <v>1017</v>
      </c>
      <c r="F931" s="234"/>
      <c r="G931" s="172">
        <v>30.65</v>
      </c>
    </row>
    <row r="932" spans="1:7" x14ac:dyDescent="0.25">
      <c r="A932" s="165"/>
      <c r="B932" s="165"/>
      <c r="C932" s="230"/>
      <c r="D932" s="230"/>
      <c r="E932" s="165"/>
      <c r="F932" s="165"/>
      <c r="G932" s="165"/>
    </row>
    <row r="933" spans="1:7" x14ac:dyDescent="0.25">
      <c r="A933" s="231" t="s">
        <v>1245</v>
      </c>
      <c r="B933" s="231"/>
      <c r="C933" s="231"/>
      <c r="D933" s="231"/>
      <c r="E933" s="231"/>
      <c r="F933" s="231"/>
      <c r="G933" s="231"/>
    </row>
    <row r="934" spans="1:7" ht="22.5" x14ac:dyDescent="0.25">
      <c r="A934" s="232" t="s">
        <v>225</v>
      </c>
      <c r="B934" s="232"/>
      <c r="C934" s="166" t="s">
        <v>226</v>
      </c>
      <c r="D934" s="166" t="s">
        <v>227</v>
      </c>
      <c r="E934" s="166" t="s">
        <v>228</v>
      </c>
      <c r="F934" s="166" t="s">
        <v>229</v>
      </c>
      <c r="G934" s="166" t="s">
        <v>3</v>
      </c>
    </row>
    <row r="935" spans="1:7" x14ac:dyDescent="0.25">
      <c r="A935" s="167" t="s">
        <v>1246</v>
      </c>
      <c r="B935" s="168" t="s">
        <v>1247</v>
      </c>
      <c r="C935" s="167" t="s">
        <v>1047</v>
      </c>
      <c r="D935" s="167" t="s">
        <v>127</v>
      </c>
      <c r="E935" s="169">
        <v>4.0000000000000001E-3</v>
      </c>
      <c r="F935" s="170">
        <v>75</v>
      </c>
      <c r="G935" s="170">
        <v>0.3</v>
      </c>
    </row>
    <row r="936" spans="1:7" x14ac:dyDescent="0.25">
      <c r="A936" s="167" t="s">
        <v>1248</v>
      </c>
      <c r="B936" s="168" t="s">
        <v>1249</v>
      </c>
      <c r="C936" s="167" t="s">
        <v>1047</v>
      </c>
      <c r="D936" s="167" t="s">
        <v>238</v>
      </c>
      <c r="E936" s="169">
        <v>0.7</v>
      </c>
      <c r="F936" s="170">
        <v>3.12</v>
      </c>
      <c r="G936" s="170">
        <v>2.1800000000000002</v>
      </c>
    </row>
    <row r="937" spans="1:7" x14ac:dyDescent="0.25">
      <c r="A937" s="167" t="s">
        <v>1250</v>
      </c>
      <c r="B937" s="168" t="s">
        <v>1251</v>
      </c>
      <c r="C937" s="167" t="s">
        <v>1047</v>
      </c>
      <c r="D937" s="167" t="s">
        <v>238</v>
      </c>
      <c r="E937" s="169">
        <v>1.6</v>
      </c>
      <c r="F937" s="170">
        <v>0.9</v>
      </c>
      <c r="G937" s="170">
        <v>1.44</v>
      </c>
    </row>
    <row r="938" spans="1:7" x14ac:dyDescent="0.25">
      <c r="A938" s="167" t="s">
        <v>1252</v>
      </c>
      <c r="B938" s="168" t="s">
        <v>1253</v>
      </c>
      <c r="C938" s="167" t="s">
        <v>1047</v>
      </c>
      <c r="D938" s="167" t="s">
        <v>125</v>
      </c>
      <c r="E938" s="169">
        <v>1</v>
      </c>
      <c r="F938" s="170">
        <v>300.25</v>
      </c>
      <c r="G938" s="170">
        <v>300.25</v>
      </c>
    </row>
    <row r="939" spans="1:7" ht="22.5" x14ac:dyDescent="0.25">
      <c r="A939" s="167" t="s">
        <v>1254</v>
      </c>
      <c r="B939" s="168" t="s">
        <v>1255</v>
      </c>
      <c r="C939" s="167" t="s">
        <v>1047</v>
      </c>
      <c r="D939" s="167" t="s">
        <v>238</v>
      </c>
      <c r="E939" s="169">
        <v>1.3</v>
      </c>
      <c r="F939" s="170">
        <v>3</v>
      </c>
      <c r="G939" s="170">
        <v>3.9</v>
      </c>
    </row>
    <row r="940" spans="1:7" x14ac:dyDescent="0.25">
      <c r="A940" s="165"/>
      <c r="B940" s="165"/>
      <c r="C940" s="165"/>
      <c r="D940" s="165"/>
      <c r="E940" s="233" t="s">
        <v>230</v>
      </c>
      <c r="F940" s="233"/>
      <c r="G940" s="171">
        <v>308.07</v>
      </c>
    </row>
    <row r="941" spans="1:7" ht="22.5" x14ac:dyDescent="0.25">
      <c r="A941" s="232" t="s">
        <v>231</v>
      </c>
      <c r="B941" s="232"/>
      <c r="C941" s="166" t="s">
        <v>226</v>
      </c>
      <c r="D941" s="166" t="s">
        <v>227</v>
      </c>
      <c r="E941" s="166" t="s">
        <v>228</v>
      </c>
      <c r="F941" s="166" t="s">
        <v>229</v>
      </c>
      <c r="G941" s="166" t="s">
        <v>3</v>
      </c>
    </row>
    <row r="942" spans="1:7" x14ac:dyDescent="0.25">
      <c r="A942" s="167" t="s">
        <v>327</v>
      </c>
      <c r="B942" s="168" t="s">
        <v>239</v>
      </c>
      <c r="C942" s="167" t="s">
        <v>242</v>
      </c>
      <c r="D942" s="167" t="s">
        <v>232</v>
      </c>
      <c r="E942" s="169">
        <v>2</v>
      </c>
      <c r="F942" s="170">
        <v>24.68</v>
      </c>
      <c r="G942" s="170">
        <v>49.36</v>
      </c>
    </row>
    <row r="943" spans="1:7" x14ac:dyDescent="0.25">
      <c r="A943" s="167" t="s">
        <v>328</v>
      </c>
      <c r="B943" s="168" t="s">
        <v>233</v>
      </c>
      <c r="C943" s="167" t="s">
        <v>242</v>
      </c>
      <c r="D943" s="167" t="s">
        <v>232</v>
      </c>
      <c r="E943" s="169">
        <v>4.5999999999999996</v>
      </c>
      <c r="F943" s="170">
        <v>19.5</v>
      </c>
      <c r="G943" s="170">
        <v>89.7</v>
      </c>
    </row>
    <row r="944" spans="1:7" x14ac:dyDescent="0.25">
      <c r="A944" s="165"/>
      <c r="B944" s="165"/>
      <c r="C944" s="165"/>
      <c r="D944" s="165"/>
      <c r="E944" s="233" t="s">
        <v>234</v>
      </c>
      <c r="F944" s="233"/>
      <c r="G944" s="171">
        <v>139.06</v>
      </c>
    </row>
    <row r="945" spans="1:7" x14ac:dyDescent="0.25">
      <c r="A945" s="165"/>
      <c r="B945" s="165"/>
      <c r="C945" s="165"/>
      <c r="D945" s="165"/>
      <c r="E945" s="234" t="s">
        <v>235</v>
      </c>
      <c r="F945" s="234"/>
      <c r="G945" s="172">
        <v>447.13</v>
      </c>
    </row>
    <row r="946" spans="1:7" x14ac:dyDescent="0.25">
      <c r="A946" s="165"/>
      <c r="B946" s="165"/>
      <c r="C946" s="165"/>
      <c r="D946" s="165"/>
      <c r="E946" s="234" t="s">
        <v>259</v>
      </c>
      <c r="F946" s="234"/>
      <c r="G946" s="172">
        <v>65.87</v>
      </c>
    </row>
    <row r="947" spans="1:7" x14ac:dyDescent="0.25">
      <c r="A947" s="165"/>
      <c r="B947" s="165"/>
      <c r="C947" s="165"/>
      <c r="D947" s="165"/>
      <c r="E947" s="234" t="s">
        <v>236</v>
      </c>
      <c r="F947" s="234"/>
      <c r="G947" s="172">
        <v>447.13</v>
      </c>
    </row>
    <row r="948" spans="1:7" x14ac:dyDescent="0.25">
      <c r="A948" s="165"/>
      <c r="B948" s="165"/>
      <c r="C948" s="165"/>
      <c r="D948" s="165"/>
      <c r="E948" s="234" t="s">
        <v>1016</v>
      </c>
      <c r="F948" s="234"/>
      <c r="G948" s="172">
        <v>116.3</v>
      </c>
    </row>
    <row r="949" spans="1:7" x14ac:dyDescent="0.25">
      <c r="A949" s="165"/>
      <c r="B949" s="165"/>
      <c r="C949" s="165"/>
      <c r="D949" s="165"/>
      <c r="E949" s="234" t="s">
        <v>1017</v>
      </c>
      <c r="F949" s="234"/>
      <c r="G949" s="172">
        <v>563.42999999999995</v>
      </c>
    </row>
    <row r="950" spans="1:7" x14ac:dyDescent="0.25">
      <c r="A950" s="165"/>
      <c r="B950" s="165"/>
      <c r="C950" s="230"/>
      <c r="D950" s="230"/>
      <c r="E950" s="165"/>
      <c r="F950" s="165"/>
      <c r="G950" s="165"/>
    </row>
    <row r="951" spans="1:7" x14ac:dyDescent="0.25">
      <c r="A951" s="231" t="s">
        <v>1256</v>
      </c>
      <c r="B951" s="231"/>
      <c r="C951" s="231"/>
      <c r="D951" s="231"/>
      <c r="E951" s="231"/>
      <c r="F951" s="231"/>
      <c r="G951" s="231"/>
    </row>
    <row r="952" spans="1:7" ht="22.5" x14ac:dyDescent="0.25">
      <c r="A952" s="232" t="s">
        <v>225</v>
      </c>
      <c r="B952" s="232"/>
      <c r="C952" s="166" t="s">
        <v>226</v>
      </c>
      <c r="D952" s="166" t="s">
        <v>227</v>
      </c>
      <c r="E952" s="166" t="s">
        <v>228</v>
      </c>
      <c r="F952" s="166" t="s">
        <v>229</v>
      </c>
      <c r="G952" s="166" t="s">
        <v>3</v>
      </c>
    </row>
    <row r="953" spans="1:7" ht="33.75" x14ac:dyDescent="0.25">
      <c r="A953" s="167" t="s">
        <v>1257</v>
      </c>
      <c r="B953" s="168" t="s">
        <v>1258</v>
      </c>
      <c r="C953" s="167" t="s">
        <v>242</v>
      </c>
      <c r="D953" s="167" t="s">
        <v>128</v>
      </c>
      <c r="E953" s="169">
        <v>13.35</v>
      </c>
      <c r="F953" s="170">
        <v>3.19</v>
      </c>
      <c r="G953" s="170">
        <v>42.59</v>
      </c>
    </row>
    <row r="954" spans="1:7" ht="22.5" x14ac:dyDescent="0.25">
      <c r="A954" s="167" t="s">
        <v>1235</v>
      </c>
      <c r="B954" s="168" t="s">
        <v>1236</v>
      </c>
      <c r="C954" s="167" t="s">
        <v>242</v>
      </c>
      <c r="D954" s="167" t="s">
        <v>1237</v>
      </c>
      <c r="E954" s="169">
        <v>0.01</v>
      </c>
      <c r="F954" s="170">
        <v>40.17</v>
      </c>
      <c r="G954" s="170">
        <v>0.4</v>
      </c>
    </row>
    <row r="955" spans="1:7" ht="33.75" x14ac:dyDescent="0.25">
      <c r="A955" s="167" t="s">
        <v>1259</v>
      </c>
      <c r="B955" s="168" t="s">
        <v>1260</v>
      </c>
      <c r="C955" s="167" t="s">
        <v>242</v>
      </c>
      <c r="D955" s="167" t="s">
        <v>133</v>
      </c>
      <c r="E955" s="169">
        <v>0.42</v>
      </c>
      <c r="F955" s="170">
        <v>7.93</v>
      </c>
      <c r="G955" s="170">
        <v>3.33</v>
      </c>
    </row>
    <row r="956" spans="1:7" x14ac:dyDescent="0.25">
      <c r="A956" s="165"/>
      <c r="B956" s="165"/>
      <c r="C956" s="165"/>
      <c r="D956" s="165"/>
      <c r="E956" s="233" t="s">
        <v>230</v>
      </c>
      <c r="F956" s="233"/>
      <c r="G956" s="171">
        <v>46.32</v>
      </c>
    </row>
    <row r="957" spans="1:7" ht="22.5" x14ac:dyDescent="0.25">
      <c r="A957" s="232" t="s">
        <v>231</v>
      </c>
      <c r="B957" s="232"/>
      <c r="C957" s="166" t="s">
        <v>226</v>
      </c>
      <c r="D957" s="166" t="s">
        <v>227</v>
      </c>
      <c r="E957" s="166" t="s">
        <v>228</v>
      </c>
      <c r="F957" s="166" t="s">
        <v>229</v>
      </c>
      <c r="G957" s="166" t="s">
        <v>3</v>
      </c>
    </row>
    <row r="958" spans="1:7" ht="56.25" x14ac:dyDescent="0.25">
      <c r="A958" s="167" t="s">
        <v>1240</v>
      </c>
      <c r="B958" s="168" t="s">
        <v>1241</v>
      </c>
      <c r="C958" s="167" t="s">
        <v>242</v>
      </c>
      <c r="D958" s="167" t="s">
        <v>127</v>
      </c>
      <c r="E958" s="169">
        <v>1.38E-2</v>
      </c>
      <c r="F958" s="170">
        <v>703.25</v>
      </c>
      <c r="G958" s="170">
        <v>9.6999999999999993</v>
      </c>
    </row>
    <row r="959" spans="1:7" x14ac:dyDescent="0.25">
      <c r="A959" s="167" t="s">
        <v>327</v>
      </c>
      <c r="B959" s="168" t="s">
        <v>239</v>
      </c>
      <c r="C959" s="167" t="s">
        <v>242</v>
      </c>
      <c r="D959" s="167" t="s">
        <v>232</v>
      </c>
      <c r="E959" s="169">
        <v>0.85</v>
      </c>
      <c r="F959" s="170">
        <v>24.68</v>
      </c>
      <c r="G959" s="170">
        <v>20.98</v>
      </c>
    </row>
    <row r="960" spans="1:7" x14ac:dyDescent="0.25">
      <c r="A960" s="167" t="s">
        <v>328</v>
      </c>
      <c r="B960" s="168" t="s">
        <v>233</v>
      </c>
      <c r="C960" s="167" t="s">
        <v>242</v>
      </c>
      <c r="D960" s="167" t="s">
        <v>232</v>
      </c>
      <c r="E960" s="169">
        <v>0.44</v>
      </c>
      <c r="F960" s="170">
        <v>19.5</v>
      </c>
      <c r="G960" s="170">
        <v>8.58</v>
      </c>
    </row>
    <row r="961" spans="1:7" x14ac:dyDescent="0.25">
      <c r="A961" s="165"/>
      <c r="B961" s="165"/>
      <c r="C961" s="165"/>
      <c r="D961" s="165"/>
      <c r="E961" s="233" t="s">
        <v>234</v>
      </c>
      <c r="F961" s="233"/>
      <c r="G961" s="171">
        <v>39.26</v>
      </c>
    </row>
    <row r="962" spans="1:7" x14ac:dyDescent="0.25">
      <c r="A962" s="165"/>
      <c r="B962" s="165"/>
      <c r="C962" s="165"/>
      <c r="D962" s="165"/>
      <c r="E962" s="234" t="s">
        <v>235</v>
      </c>
      <c r="F962" s="234"/>
      <c r="G962" s="172">
        <v>85.58</v>
      </c>
    </row>
    <row r="963" spans="1:7" x14ac:dyDescent="0.25">
      <c r="A963" s="165"/>
      <c r="B963" s="165"/>
      <c r="C963" s="165"/>
      <c r="D963" s="165"/>
      <c r="E963" s="234" t="s">
        <v>259</v>
      </c>
      <c r="F963" s="234"/>
      <c r="G963" s="172">
        <v>12.09</v>
      </c>
    </row>
    <row r="964" spans="1:7" x14ac:dyDescent="0.25">
      <c r="A964" s="165"/>
      <c r="B964" s="165"/>
      <c r="C964" s="165"/>
      <c r="D964" s="165"/>
      <c r="E964" s="234" t="s">
        <v>236</v>
      </c>
      <c r="F964" s="234"/>
      <c r="G964" s="172">
        <v>85.58</v>
      </c>
    </row>
    <row r="965" spans="1:7" x14ac:dyDescent="0.25">
      <c r="A965" s="165"/>
      <c r="B965" s="165"/>
      <c r="C965" s="165"/>
      <c r="D965" s="165"/>
      <c r="E965" s="234" t="s">
        <v>1016</v>
      </c>
      <c r="F965" s="234"/>
      <c r="G965" s="172">
        <v>22.26</v>
      </c>
    </row>
    <row r="966" spans="1:7" x14ac:dyDescent="0.25">
      <c r="A966" s="165"/>
      <c r="B966" s="165"/>
      <c r="C966" s="165"/>
      <c r="D966" s="165"/>
      <c r="E966" s="234" t="s">
        <v>1017</v>
      </c>
      <c r="F966" s="234"/>
      <c r="G966" s="172">
        <v>107.84</v>
      </c>
    </row>
    <row r="967" spans="1:7" x14ac:dyDescent="0.25">
      <c r="A967" s="165"/>
      <c r="B967" s="165"/>
      <c r="C967" s="230"/>
      <c r="D967" s="230"/>
      <c r="E967" s="165"/>
      <c r="F967" s="165"/>
      <c r="G967" s="165"/>
    </row>
    <row r="968" spans="1:7" x14ac:dyDescent="0.25">
      <c r="A968" s="231" t="s">
        <v>1261</v>
      </c>
      <c r="B968" s="231"/>
      <c r="C968" s="231"/>
      <c r="D968" s="231"/>
      <c r="E968" s="231"/>
      <c r="F968" s="231"/>
      <c r="G968" s="231"/>
    </row>
    <row r="969" spans="1:7" ht="22.5" x14ac:dyDescent="0.25">
      <c r="A969" s="232" t="s">
        <v>231</v>
      </c>
      <c r="B969" s="232"/>
      <c r="C969" s="166" t="s">
        <v>226</v>
      </c>
      <c r="D969" s="166" t="s">
        <v>227</v>
      </c>
      <c r="E969" s="166" t="s">
        <v>228</v>
      </c>
      <c r="F969" s="166" t="s">
        <v>229</v>
      </c>
      <c r="G969" s="166" t="s">
        <v>3</v>
      </c>
    </row>
    <row r="970" spans="1:7" ht="33.75" x14ac:dyDescent="0.25">
      <c r="A970" s="167" t="s">
        <v>1262</v>
      </c>
      <c r="B970" s="168" t="s">
        <v>1263</v>
      </c>
      <c r="C970" s="167" t="s">
        <v>242</v>
      </c>
      <c r="D970" s="167" t="s">
        <v>133</v>
      </c>
      <c r="E970" s="169">
        <v>10</v>
      </c>
      <c r="F970" s="170">
        <v>7.36</v>
      </c>
      <c r="G970" s="170">
        <v>73.599999999999994</v>
      </c>
    </row>
    <row r="971" spans="1:7" ht="33.75" x14ac:dyDescent="0.25">
      <c r="A971" s="167" t="s">
        <v>1264</v>
      </c>
      <c r="B971" s="168" t="s">
        <v>1265</v>
      </c>
      <c r="C971" s="167" t="s">
        <v>242</v>
      </c>
      <c r="D971" s="167" t="s">
        <v>128</v>
      </c>
      <c r="E971" s="169">
        <v>1</v>
      </c>
      <c r="F971" s="170">
        <v>302.31</v>
      </c>
      <c r="G971" s="170">
        <v>302.31</v>
      </c>
    </row>
    <row r="972" spans="1:7" ht="45" x14ac:dyDescent="0.25">
      <c r="A972" s="167" t="s">
        <v>1266</v>
      </c>
      <c r="B972" s="168" t="s">
        <v>1267</v>
      </c>
      <c r="C972" s="167" t="s">
        <v>242</v>
      </c>
      <c r="D972" s="167" t="s">
        <v>128</v>
      </c>
      <c r="E972" s="169">
        <v>1</v>
      </c>
      <c r="F972" s="170">
        <v>153.08000000000001</v>
      </c>
      <c r="G972" s="170">
        <v>153.08000000000001</v>
      </c>
    </row>
    <row r="973" spans="1:7" ht="45" x14ac:dyDescent="0.25">
      <c r="A973" s="167" t="s">
        <v>301</v>
      </c>
      <c r="B973" s="168" t="s">
        <v>1268</v>
      </c>
      <c r="C973" s="167" t="s">
        <v>242</v>
      </c>
      <c r="D973" s="167" t="s">
        <v>128</v>
      </c>
      <c r="E973" s="169">
        <v>1</v>
      </c>
      <c r="F973" s="170">
        <v>303.45</v>
      </c>
      <c r="G973" s="170">
        <v>303.45</v>
      </c>
    </row>
    <row r="974" spans="1:7" x14ac:dyDescent="0.25">
      <c r="A974" s="165"/>
      <c r="B974" s="165"/>
      <c r="C974" s="165"/>
      <c r="D974" s="165"/>
      <c r="E974" s="233" t="s">
        <v>234</v>
      </c>
      <c r="F974" s="233"/>
      <c r="G974" s="171">
        <v>832.44</v>
      </c>
    </row>
    <row r="975" spans="1:7" x14ac:dyDescent="0.25">
      <c r="A975" s="165"/>
      <c r="B975" s="165"/>
      <c r="C975" s="165"/>
      <c r="D975" s="165"/>
      <c r="E975" s="234" t="s">
        <v>235</v>
      </c>
      <c r="F975" s="234"/>
      <c r="G975" s="172">
        <v>832.44</v>
      </c>
    </row>
    <row r="976" spans="1:7" x14ac:dyDescent="0.25">
      <c r="A976" s="165"/>
      <c r="B976" s="165"/>
      <c r="C976" s="165"/>
      <c r="D976" s="165"/>
      <c r="E976" s="234" t="s">
        <v>259</v>
      </c>
      <c r="F976" s="234"/>
      <c r="G976" s="172">
        <v>112.34</v>
      </c>
    </row>
    <row r="977" spans="1:7" x14ac:dyDescent="0.25">
      <c r="A977" s="165"/>
      <c r="B977" s="165"/>
      <c r="C977" s="165"/>
      <c r="D977" s="165"/>
      <c r="E977" s="234" t="s">
        <v>236</v>
      </c>
      <c r="F977" s="234"/>
      <c r="G977" s="172">
        <v>832.44</v>
      </c>
    </row>
    <row r="978" spans="1:7" x14ac:dyDescent="0.25">
      <c r="A978" s="165"/>
      <c r="B978" s="165"/>
      <c r="C978" s="165"/>
      <c r="D978" s="165"/>
      <c r="E978" s="234" t="s">
        <v>1016</v>
      </c>
      <c r="F978" s="234"/>
      <c r="G978" s="172">
        <v>216.52</v>
      </c>
    </row>
    <row r="979" spans="1:7" x14ac:dyDescent="0.25">
      <c r="A979" s="165"/>
      <c r="B979" s="165"/>
      <c r="C979" s="165"/>
      <c r="D979" s="165"/>
      <c r="E979" s="234" t="s">
        <v>1017</v>
      </c>
      <c r="F979" s="234"/>
      <c r="G979" s="172">
        <v>1048.96</v>
      </c>
    </row>
    <row r="980" spans="1:7" x14ac:dyDescent="0.25">
      <c r="A980" s="165"/>
      <c r="B980" s="165"/>
      <c r="C980" s="230"/>
      <c r="D980" s="230"/>
      <c r="E980" s="165"/>
      <c r="F980" s="165"/>
      <c r="G980" s="165"/>
    </row>
    <row r="981" spans="1:7" x14ac:dyDescent="0.25">
      <c r="A981" s="231" t="s">
        <v>1269</v>
      </c>
      <c r="B981" s="231"/>
      <c r="C981" s="231"/>
      <c r="D981" s="231"/>
      <c r="E981" s="231"/>
      <c r="F981" s="231"/>
      <c r="G981" s="231"/>
    </row>
    <row r="982" spans="1:7" ht="22.5" x14ac:dyDescent="0.25">
      <c r="A982" s="232" t="s">
        <v>225</v>
      </c>
      <c r="B982" s="232"/>
      <c r="C982" s="166" t="s">
        <v>226</v>
      </c>
      <c r="D982" s="166" t="s">
        <v>227</v>
      </c>
      <c r="E982" s="166" t="s">
        <v>228</v>
      </c>
      <c r="F982" s="166" t="s">
        <v>229</v>
      </c>
      <c r="G982" s="166" t="s">
        <v>3</v>
      </c>
    </row>
    <row r="983" spans="1:7" ht="33.75" x14ac:dyDescent="0.25">
      <c r="A983" s="167" t="s">
        <v>1270</v>
      </c>
      <c r="B983" s="168" t="s">
        <v>1271</v>
      </c>
      <c r="C983" s="167" t="s">
        <v>242</v>
      </c>
      <c r="D983" s="167" t="s">
        <v>128</v>
      </c>
      <c r="E983" s="169">
        <v>3</v>
      </c>
      <c r="F983" s="170">
        <v>29.35</v>
      </c>
      <c r="G983" s="170">
        <v>88.05</v>
      </c>
    </row>
    <row r="984" spans="1:7" ht="22.5" x14ac:dyDescent="0.25">
      <c r="A984" s="167" t="s">
        <v>1272</v>
      </c>
      <c r="B984" s="168" t="s">
        <v>1273</v>
      </c>
      <c r="C984" s="167" t="s">
        <v>242</v>
      </c>
      <c r="D984" s="167" t="s">
        <v>128</v>
      </c>
      <c r="E984" s="169">
        <v>19.8</v>
      </c>
      <c r="F984" s="170">
        <v>0.08</v>
      </c>
      <c r="G984" s="170">
        <v>1.58</v>
      </c>
    </row>
    <row r="985" spans="1:7" ht="45" x14ac:dyDescent="0.25">
      <c r="A985" s="167" t="s">
        <v>1274</v>
      </c>
      <c r="B985" s="168" t="s">
        <v>1275</v>
      </c>
      <c r="C985" s="167" t="s">
        <v>242</v>
      </c>
      <c r="D985" s="167" t="s">
        <v>128</v>
      </c>
      <c r="E985" s="169">
        <v>1</v>
      </c>
      <c r="F985" s="170">
        <v>151.53</v>
      </c>
      <c r="G985" s="170">
        <v>151.53</v>
      </c>
    </row>
    <row r="986" spans="1:7" x14ac:dyDescent="0.25">
      <c r="A986" s="165"/>
      <c r="B986" s="165"/>
      <c r="C986" s="165"/>
      <c r="D986" s="165"/>
      <c r="E986" s="233" t="s">
        <v>230</v>
      </c>
      <c r="F986" s="233"/>
      <c r="G986" s="171">
        <v>241.16</v>
      </c>
    </row>
    <row r="987" spans="1:7" ht="22.5" x14ac:dyDescent="0.25">
      <c r="A987" s="232" t="s">
        <v>231</v>
      </c>
      <c r="B987" s="232"/>
      <c r="C987" s="166" t="s">
        <v>226</v>
      </c>
      <c r="D987" s="166" t="s">
        <v>227</v>
      </c>
      <c r="E987" s="166" t="s">
        <v>228</v>
      </c>
      <c r="F987" s="166" t="s">
        <v>229</v>
      </c>
      <c r="G987" s="166" t="s">
        <v>3</v>
      </c>
    </row>
    <row r="988" spans="1:7" ht="22.5" x14ac:dyDescent="0.25">
      <c r="A988" s="167" t="s">
        <v>1054</v>
      </c>
      <c r="B988" s="168" t="s">
        <v>1055</v>
      </c>
      <c r="C988" s="167" t="s">
        <v>242</v>
      </c>
      <c r="D988" s="167" t="s">
        <v>232</v>
      </c>
      <c r="E988" s="169">
        <v>1.282</v>
      </c>
      <c r="F988" s="170">
        <v>24.47</v>
      </c>
      <c r="G988" s="170">
        <v>31.37</v>
      </c>
    </row>
    <row r="989" spans="1:7" x14ac:dyDescent="0.25">
      <c r="A989" s="167" t="s">
        <v>328</v>
      </c>
      <c r="B989" s="168" t="s">
        <v>233</v>
      </c>
      <c r="C989" s="167" t="s">
        <v>242</v>
      </c>
      <c r="D989" s="167" t="s">
        <v>232</v>
      </c>
      <c r="E989" s="169">
        <v>0.64100000000000001</v>
      </c>
      <c r="F989" s="170">
        <v>19.5</v>
      </c>
      <c r="G989" s="170">
        <v>12.5</v>
      </c>
    </row>
    <row r="990" spans="1:7" x14ac:dyDescent="0.25">
      <c r="A990" s="165"/>
      <c r="B990" s="165"/>
      <c r="C990" s="165"/>
      <c r="D990" s="165"/>
      <c r="E990" s="233" t="s">
        <v>234</v>
      </c>
      <c r="F990" s="233"/>
      <c r="G990" s="171">
        <v>43.87</v>
      </c>
    </row>
    <row r="991" spans="1:7" x14ac:dyDescent="0.25">
      <c r="A991" s="165"/>
      <c r="B991" s="165"/>
      <c r="C991" s="165"/>
      <c r="D991" s="165"/>
      <c r="E991" s="234" t="s">
        <v>235</v>
      </c>
      <c r="F991" s="234"/>
      <c r="G991" s="172">
        <v>284.94</v>
      </c>
    </row>
    <row r="992" spans="1:7" x14ac:dyDescent="0.25">
      <c r="A992" s="165"/>
      <c r="B992" s="165"/>
      <c r="C992" s="165"/>
      <c r="D992" s="165"/>
      <c r="E992" s="234" t="s">
        <v>259</v>
      </c>
      <c r="F992" s="234"/>
      <c r="G992" s="172">
        <v>21.01</v>
      </c>
    </row>
    <row r="993" spans="1:7" x14ac:dyDescent="0.25">
      <c r="A993" s="165"/>
      <c r="B993" s="165"/>
      <c r="C993" s="165"/>
      <c r="D993" s="165"/>
      <c r="E993" s="234" t="s">
        <v>236</v>
      </c>
      <c r="F993" s="234"/>
      <c r="G993" s="172">
        <v>284.94</v>
      </c>
    </row>
    <row r="994" spans="1:7" x14ac:dyDescent="0.25">
      <c r="A994" s="165"/>
      <c r="B994" s="165"/>
      <c r="C994" s="165"/>
      <c r="D994" s="165"/>
      <c r="E994" s="234" t="s">
        <v>1016</v>
      </c>
      <c r="F994" s="234"/>
      <c r="G994" s="172">
        <v>74.11</v>
      </c>
    </row>
    <row r="995" spans="1:7" x14ac:dyDescent="0.25">
      <c r="A995" s="165"/>
      <c r="B995" s="165"/>
      <c r="C995" s="165"/>
      <c r="D995" s="165"/>
      <c r="E995" s="234" t="s">
        <v>1017</v>
      </c>
      <c r="F995" s="234"/>
      <c r="G995" s="172">
        <v>359.05</v>
      </c>
    </row>
    <row r="996" spans="1:7" x14ac:dyDescent="0.25">
      <c r="A996" s="165"/>
      <c r="B996" s="165"/>
      <c r="C996" s="230"/>
      <c r="D996" s="230"/>
      <c r="E996" s="165"/>
      <c r="F996" s="165"/>
      <c r="G996" s="165"/>
    </row>
    <row r="997" spans="1:7" x14ac:dyDescent="0.25">
      <c r="A997" s="231" t="s">
        <v>1276</v>
      </c>
      <c r="B997" s="231"/>
      <c r="C997" s="231"/>
      <c r="D997" s="231"/>
      <c r="E997" s="231"/>
      <c r="F997" s="231"/>
      <c r="G997" s="231"/>
    </row>
    <row r="998" spans="1:7" ht="22.5" x14ac:dyDescent="0.25">
      <c r="A998" s="232" t="s">
        <v>225</v>
      </c>
      <c r="B998" s="232"/>
      <c r="C998" s="166" t="s">
        <v>226</v>
      </c>
      <c r="D998" s="166" t="s">
        <v>227</v>
      </c>
      <c r="E998" s="166" t="s">
        <v>228</v>
      </c>
      <c r="F998" s="166" t="s">
        <v>229</v>
      </c>
      <c r="G998" s="166" t="s">
        <v>3</v>
      </c>
    </row>
    <row r="999" spans="1:7" ht="33.75" x14ac:dyDescent="0.25">
      <c r="A999" s="167" t="s">
        <v>1270</v>
      </c>
      <c r="B999" s="168" t="s">
        <v>1271</v>
      </c>
      <c r="C999" s="167" t="s">
        <v>242</v>
      </c>
      <c r="D999" s="167" t="s">
        <v>128</v>
      </c>
      <c r="E999" s="169">
        <v>3</v>
      </c>
      <c r="F999" s="170">
        <v>29.35</v>
      </c>
      <c r="G999" s="170">
        <v>88.05</v>
      </c>
    </row>
    <row r="1000" spans="1:7" ht="22.5" x14ac:dyDescent="0.25">
      <c r="A1000" s="167" t="s">
        <v>1272</v>
      </c>
      <c r="B1000" s="168" t="s">
        <v>1273</v>
      </c>
      <c r="C1000" s="167" t="s">
        <v>242</v>
      </c>
      <c r="D1000" s="167" t="s">
        <v>128</v>
      </c>
      <c r="E1000" s="169">
        <v>19.8</v>
      </c>
      <c r="F1000" s="170">
        <v>0.08</v>
      </c>
      <c r="G1000" s="170">
        <v>1.58</v>
      </c>
    </row>
    <row r="1001" spans="1:7" ht="45" x14ac:dyDescent="0.25">
      <c r="A1001" s="167" t="s">
        <v>1277</v>
      </c>
      <c r="B1001" s="168" t="s">
        <v>1278</v>
      </c>
      <c r="C1001" s="167" t="s">
        <v>242</v>
      </c>
      <c r="D1001" s="167" t="s">
        <v>128</v>
      </c>
      <c r="E1001" s="169">
        <v>1</v>
      </c>
      <c r="F1001" s="170">
        <v>221.67</v>
      </c>
      <c r="G1001" s="170">
        <v>221.67</v>
      </c>
    </row>
    <row r="1002" spans="1:7" x14ac:dyDescent="0.25">
      <c r="A1002" s="165"/>
      <c r="B1002" s="165"/>
      <c r="C1002" s="165"/>
      <c r="D1002" s="165"/>
      <c r="E1002" s="233" t="s">
        <v>230</v>
      </c>
      <c r="F1002" s="233"/>
      <c r="G1002" s="171">
        <v>311.3</v>
      </c>
    </row>
    <row r="1003" spans="1:7" ht="22.5" x14ac:dyDescent="0.25">
      <c r="A1003" s="232" t="s">
        <v>231</v>
      </c>
      <c r="B1003" s="232"/>
      <c r="C1003" s="166" t="s">
        <v>226</v>
      </c>
      <c r="D1003" s="166" t="s">
        <v>227</v>
      </c>
      <c r="E1003" s="166" t="s">
        <v>228</v>
      </c>
      <c r="F1003" s="166" t="s">
        <v>229</v>
      </c>
      <c r="G1003" s="166" t="s">
        <v>3</v>
      </c>
    </row>
    <row r="1004" spans="1:7" ht="22.5" x14ac:dyDescent="0.25">
      <c r="A1004" s="167" t="s">
        <v>1054</v>
      </c>
      <c r="B1004" s="168" t="s">
        <v>1055</v>
      </c>
      <c r="C1004" s="167" t="s">
        <v>242</v>
      </c>
      <c r="D1004" s="167" t="s">
        <v>232</v>
      </c>
      <c r="E1004" s="169">
        <v>1.6779999999999999</v>
      </c>
      <c r="F1004" s="170">
        <v>24.47</v>
      </c>
      <c r="G1004" s="170">
        <v>41.06</v>
      </c>
    </row>
    <row r="1005" spans="1:7" x14ac:dyDescent="0.25">
      <c r="A1005" s="167" t="s">
        <v>328</v>
      </c>
      <c r="B1005" s="168" t="s">
        <v>233</v>
      </c>
      <c r="C1005" s="167" t="s">
        <v>242</v>
      </c>
      <c r="D1005" s="167" t="s">
        <v>232</v>
      </c>
      <c r="E1005" s="169">
        <v>0.83899999999999997</v>
      </c>
      <c r="F1005" s="170">
        <v>19.5</v>
      </c>
      <c r="G1005" s="170">
        <v>16.36</v>
      </c>
    </row>
    <row r="1006" spans="1:7" x14ac:dyDescent="0.25">
      <c r="A1006" s="165"/>
      <c r="B1006" s="165"/>
      <c r="C1006" s="165"/>
      <c r="D1006" s="165"/>
      <c r="E1006" s="233" t="s">
        <v>234</v>
      </c>
      <c r="F1006" s="233"/>
      <c r="G1006" s="171">
        <v>57.42</v>
      </c>
    </row>
    <row r="1007" spans="1:7" x14ac:dyDescent="0.25">
      <c r="A1007" s="165"/>
      <c r="B1007" s="165"/>
      <c r="C1007" s="165"/>
      <c r="D1007" s="165"/>
      <c r="E1007" s="234" t="s">
        <v>235</v>
      </c>
      <c r="F1007" s="234"/>
      <c r="G1007" s="172">
        <v>368.63</v>
      </c>
    </row>
    <row r="1008" spans="1:7" x14ac:dyDescent="0.25">
      <c r="A1008" s="165"/>
      <c r="B1008" s="165"/>
      <c r="C1008" s="165"/>
      <c r="D1008" s="165"/>
      <c r="E1008" s="234" t="s">
        <v>259</v>
      </c>
      <c r="F1008" s="234"/>
      <c r="G1008" s="172">
        <v>26.11</v>
      </c>
    </row>
    <row r="1009" spans="1:7" x14ac:dyDescent="0.25">
      <c r="A1009" s="165"/>
      <c r="B1009" s="165"/>
      <c r="C1009" s="165"/>
      <c r="D1009" s="165"/>
      <c r="E1009" s="234" t="s">
        <v>236</v>
      </c>
      <c r="F1009" s="234"/>
      <c r="G1009" s="172">
        <v>368.63</v>
      </c>
    </row>
    <row r="1010" spans="1:7" x14ac:dyDescent="0.25">
      <c r="A1010" s="165"/>
      <c r="B1010" s="165"/>
      <c r="C1010" s="165"/>
      <c r="D1010" s="165"/>
      <c r="E1010" s="234" t="s">
        <v>1016</v>
      </c>
      <c r="F1010" s="234"/>
      <c r="G1010" s="172">
        <v>95.88</v>
      </c>
    </row>
    <row r="1011" spans="1:7" x14ac:dyDescent="0.25">
      <c r="A1011" s="165"/>
      <c r="B1011" s="165"/>
      <c r="C1011" s="165"/>
      <c r="D1011" s="165"/>
      <c r="E1011" s="234" t="s">
        <v>1017</v>
      </c>
      <c r="F1011" s="234"/>
      <c r="G1011" s="172">
        <v>464.51</v>
      </c>
    </row>
    <row r="1012" spans="1:7" x14ac:dyDescent="0.25">
      <c r="A1012" s="165"/>
      <c r="B1012" s="165"/>
      <c r="C1012" s="230"/>
      <c r="D1012" s="230"/>
      <c r="E1012" s="165"/>
      <c r="F1012" s="165"/>
      <c r="G1012" s="165"/>
    </row>
    <row r="1013" spans="1:7" x14ac:dyDescent="0.25">
      <c r="A1013" s="231" t="s">
        <v>1279</v>
      </c>
      <c r="B1013" s="231"/>
      <c r="C1013" s="231"/>
      <c r="D1013" s="231"/>
      <c r="E1013" s="231"/>
      <c r="F1013" s="231"/>
      <c r="G1013" s="231"/>
    </row>
    <row r="1014" spans="1:7" ht="22.5" x14ac:dyDescent="0.25">
      <c r="A1014" s="232" t="s">
        <v>225</v>
      </c>
      <c r="B1014" s="232"/>
      <c r="C1014" s="166" t="s">
        <v>226</v>
      </c>
      <c r="D1014" s="166" t="s">
        <v>227</v>
      </c>
      <c r="E1014" s="166" t="s">
        <v>228</v>
      </c>
      <c r="F1014" s="166" t="s">
        <v>229</v>
      </c>
      <c r="G1014" s="166" t="s">
        <v>3</v>
      </c>
    </row>
    <row r="1015" spans="1:7" ht="22.5" x14ac:dyDescent="0.25">
      <c r="A1015" s="167" t="s">
        <v>1280</v>
      </c>
      <c r="B1015" s="168" t="s">
        <v>1281</v>
      </c>
      <c r="C1015" s="167" t="s">
        <v>242</v>
      </c>
      <c r="D1015" s="167" t="s">
        <v>128</v>
      </c>
      <c r="E1015" s="169">
        <v>1</v>
      </c>
      <c r="F1015" s="170">
        <v>149.93</v>
      </c>
      <c r="G1015" s="170">
        <v>149.93</v>
      </c>
    </row>
    <row r="1016" spans="1:7" ht="45" x14ac:dyDescent="0.25">
      <c r="A1016" s="167" t="s">
        <v>1282</v>
      </c>
      <c r="B1016" s="168" t="s">
        <v>1283</v>
      </c>
      <c r="C1016" s="167" t="s">
        <v>242</v>
      </c>
      <c r="D1016" s="167" t="s">
        <v>128</v>
      </c>
      <c r="E1016" s="169">
        <v>6</v>
      </c>
      <c r="F1016" s="170">
        <v>17.05</v>
      </c>
      <c r="G1016" s="170">
        <v>102.3</v>
      </c>
    </row>
    <row r="1017" spans="1:7" x14ac:dyDescent="0.25">
      <c r="A1017" s="165"/>
      <c r="B1017" s="165"/>
      <c r="C1017" s="165"/>
      <c r="D1017" s="165"/>
      <c r="E1017" s="233" t="s">
        <v>230</v>
      </c>
      <c r="F1017" s="233"/>
      <c r="G1017" s="171">
        <v>252.23</v>
      </c>
    </row>
    <row r="1018" spans="1:7" ht="22.5" x14ac:dyDescent="0.25">
      <c r="A1018" s="232" t="s">
        <v>231</v>
      </c>
      <c r="B1018" s="232"/>
      <c r="C1018" s="166" t="s">
        <v>226</v>
      </c>
      <c r="D1018" s="166" t="s">
        <v>227</v>
      </c>
      <c r="E1018" s="166" t="s">
        <v>228</v>
      </c>
      <c r="F1018" s="166" t="s">
        <v>229</v>
      </c>
      <c r="G1018" s="166" t="s">
        <v>3</v>
      </c>
    </row>
    <row r="1019" spans="1:7" ht="22.5" x14ac:dyDescent="0.25">
      <c r="A1019" s="167" t="s">
        <v>1284</v>
      </c>
      <c r="B1019" s="168" t="s">
        <v>1285</v>
      </c>
      <c r="C1019" s="167" t="s">
        <v>242</v>
      </c>
      <c r="D1019" s="167" t="s">
        <v>232</v>
      </c>
      <c r="E1019" s="169">
        <v>0.94850000000000001</v>
      </c>
      <c r="F1019" s="170">
        <v>24.06</v>
      </c>
      <c r="G1019" s="170">
        <v>22.82</v>
      </c>
    </row>
    <row r="1020" spans="1:7" x14ac:dyDescent="0.25">
      <c r="A1020" s="167" t="s">
        <v>328</v>
      </c>
      <c r="B1020" s="168" t="s">
        <v>233</v>
      </c>
      <c r="C1020" s="167" t="s">
        <v>242</v>
      </c>
      <c r="D1020" s="167" t="s">
        <v>232</v>
      </c>
      <c r="E1020" s="169">
        <v>0.29880000000000001</v>
      </c>
      <c r="F1020" s="170">
        <v>19.5</v>
      </c>
      <c r="G1020" s="170">
        <v>5.83</v>
      </c>
    </row>
    <row r="1021" spans="1:7" x14ac:dyDescent="0.25">
      <c r="A1021" s="165"/>
      <c r="B1021" s="165"/>
      <c r="C1021" s="165"/>
      <c r="D1021" s="165"/>
      <c r="E1021" s="233" t="s">
        <v>234</v>
      </c>
      <c r="F1021" s="233"/>
      <c r="G1021" s="171">
        <v>28.65</v>
      </c>
    </row>
    <row r="1022" spans="1:7" x14ac:dyDescent="0.25">
      <c r="A1022" s="165"/>
      <c r="B1022" s="165"/>
      <c r="C1022" s="165"/>
      <c r="D1022" s="165"/>
      <c r="E1022" s="234" t="s">
        <v>235</v>
      </c>
      <c r="F1022" s="234"/>
      <c r="G1022" s="172">
        <v>280.89999999999998</v>
      </c>
    </row>
    <row r="1023" spans="1:7" x14ac:dyDescent="0.25">
      <c r="A1023" s="165"/>
      <c r="B1023" s="165"/>
      <c r="C1023" s="165"/>
      <c r="D1023" s="165"/>
      <c r="E1023" s="234" t="s">
        <v>259</v>
      </c>
      <c r="F1023" s="234"/>
      <c r="G1023" s="172">
        <v>11.03</v>
      </c>
    </row>
    <row r="1024" spans="1:7" x14ac:dyDescent="0.25">
      <c r="A1024" s="165"/>
      <c r="B1024" s="165"/>
      <c r="C1024" s="165"/>
      <c r="D1024" s="165"/>
      <c r="E1024" s="234" t="s">
        <v>236</v>
      </c>
      <c r="F1024" s="234"/>
      <c r="G1024" s="172">
        <v>280.89999999999998</v>
      </c>
    </row>
    <row r="1025" spans="1:7" x14ac:dyDescent="0.25">
      <c r="A1025" s="165"/>
      <c r="B1025" s="165"/>
      <c r="C1025" s="165"/>
      <c r="D1025" s="165"/>
      <c r="E1025" s="234" t="s">
        <v>1016</v>
      </c>
      <c r="F1025" s="234"/>
      <c r="G1025" s="172">
        <v>73.06</v>
      </c>
    </row>
    <row r="1026" spans="1:7" x14ac:dyDescent="0.25">
      <c r="A1026" s="165"/>
      <c r="B1026" s="165"/>
      <c r="C1026" s="165"/>
      <c r="D1026" s="165"/>
      <c r="E1026" s="234" t="s">
        <v>1017</v>
      </c>
      <c r="F1026" s="234"/>
      <c r="G1026" s="172">
        <v>353.96</v>
      </c>
    </row>
    <row r="1027" spans="1:7" x14ac:dyDescent="0.25">
      <c r="A1027" s="165"/>
      <c r="B1027" s="165"/>
      <c r="C1027" s="230"/>
      <c r="D1027" s="230"/>
      <c r="E1027" s="165"/>
      <c r="F1027" s="165"/>
      <c r="G1027" s="165"/>
    </row>
    <row r="1028" spans="1:7" x14ac:dyDescent="0.25">
      <c r="A1028" s="231" t="s">
        <v>1286</v>
      </c>
      <c r="B1028" s="231"/>
      <c r="C1028" s="231"/>
      <c r="D1028" s="231"/>
      <c r="E1028" s="231"/>
      <c r="F1028" s="231"/>
      <c r="G1028" s="231"/>
    </row>
    <row r="1029" spans="1:7" ht="22.5" x14ac:dyDescent="0.25">
      <c r="A1029" s="232" t="s">
        <v>225</v>
      </c>
      <c r="B1029" s="232"/>
      <c r="C1029" s="166" t="s">
        <v>226</v>
      </c>
      <c r="D1029" s="166" t="s">
        <v>227</v>
      </c>
      <c r="E1029" s="166" t="s">
        <v>228</v>
      </c>
      <c r="F1029" s="166" t="s">
        <v>229</v>
      </c>
      <c r="G1029" s="166" t="s">
        <v>3</v>
      </c>
    </row>
    <row r="1030" spans="1:7" x14ac:dyDescent="0.25">
      <c r="A1030" s="167" t="s">
        <v>1287</v>
      </c>
      <c r="B1030" s="168" t="s">
        <v>1288</v>
      </c>
      <c r="C1030" s="167" t="s">
        <v>1007</v>
      </c>
      <c r="D1030" s="167" t="s">
        <v>1289</v>
      </c>
      <c r="E1030" s="169">
        <v>0.5</v>
      </c>
      <c r="F1030" s="170">
        <v>98</v>
      </c>
      <c r="G1030" s="170">
        <v>49</v>
      </c>
    </row>
    <row r="1031" spans="1:7" x14ac:dyDescent="0.25">
      <c r="A1031" s="165"/>
      <c r="B1031" s="165"/>
      <c r="C1031" s="165"/>
      <c r="D1031" s="165"/>
      <c r="E1031" s="233" t="s">
        <v>230</v>
      </c>
      <c r="F1031" s="233"/>
      <c r="G1031" s="171">
        <v>49</v>
      </c>
    </row>
    <row r="1032" spans="1:7" ht="22.5" x14ac:dyDescent="0.25">
      <c r="A1032" s="232" t="s">
        <v>231</v>
      </c>
      <c r="B1032" s="232"/>
      <c r="C1032" s="166" t="s">
        <v>226</v>
      </c>
      <c r="D1032" s="166" t="s">
        <v>227</v>
      </c>
      <c r="E1032" s="166" t="s">
        <v>228</v>
      </c>
      <c r="F1032" s="166" t="s">
        <v>229</v>
      </c>
      <c r="G1032" s="166" t="s">
        <v>3</v>
      </c>
    </row>
    <row r="1033" spans="1:7" x14ac:dyDescent="0.25">
      <c r="A1033" s="167" t="s">
        <v>1290</v>
      </c>
      <c r="B1033" s="168" t="s">
        <v>1104</v>
      </c>
      <c r="C1033" s="167" t="s">
        <v>1007</v>
      </c>
      <c r="D1033" s="167" t="s">
        <v>232</v>
      </c>
      <c r="E1033" s="169">
        <v>0.5</v>
      </c>
      <c r="F1033" s="170">
        <v>24.54</v>
      </c>
      <c r="G1033" s="170">
        <v>12.27</v>
      </c>
    </row>
    <row r="1034" spans="1:7" x14ac:dyDescent="0.25">
      <c r="A1034" s="167" t="s">
        <v>1291</v>
      </c>
      <c r="B1034" s="168" t="s">
        <v>239</v>
      </c>
      <c r="C1034" s="167" t="s">
        <v>1007</v>
      </c>
      <c r="D1034" s="167" t="s">
        <v>232</v>
      </c>
      <c r="E1034" s="169">
        <v>0.3</v>
      </c>
      <c r="F1034" s="170">
        <v>24.68</v>
      </c>
      <c r="G1034" s="170">
        <v>7.4</v>
      </c>
    </row>
    <row r="1035" spans="1:7" x14ac:dyDescent="0.25">
      <c r="A1035" s="167" t="s">
        <v>1015</v>
      </c>
      <c r="B1035" s="168" t="s">
        <v>233</v>
      </c>
      <c r="C1035" s="167" t="s">
        <v>1007</v>
      </c>
      <c r="D1035" s="167" t="s">
        <v>232</v>
      </c>
      <c r="E1035" s="169">
        <v>0.7</v>
      </c>
      <c r="F1035" s="170">
        <v>19.5</v>
      </c>
      <c r="G1035" s="170">
        <v>13.65</v>
      </c>
    </row>
    <row r="1036" spans="1:7" x14ac:dyDescent="0.25">
      <c r="A1036" s="165"/>
      <c r="B1036" s="165"/>
      <c r="C1036" s="165"/>
      <c r="D1036" s="165"/>
      <c r="E1036" s="233" t="s">
        <v>234</v>
      </c>
      <c r="F1036" s="233"/>
      <c r="G1036" s="171">
        <v>33.32</v>
      </c>
    </row>
    <row r="1037" spans="1:7" x14ac:dyDescent="0.25">
      <c r="A1037" s="165"/>
      <c r="B1037" s="165"/>
      <c r="C1037" s="165"/>
      <c r="D1037" s="165"/>
      <c r="E1037" s="234" t="s">
        <v>235</v>
      </c>
      <c r="F1037" s="234"/>
      <c r="G1037" s="172">
        <v>82.32</v>
      </c>
    </row>
    <row r="1038" spans="1:7" x14ac:dyDescent="0.25">
      <c r="A1038" s="165"/>
      <c r="B1038" s="165"/>
      <c r="C1038" s="165"/>
      <c r="D1038" s="165"/>
      <c r="E1038" s="234" t="s">
        <v>259</v>
      </c>
      <c r="F1038" s="234"/>
      <c r="G1038" s="172">
        <v>12.36</v>
      </c>
    </row>
    <row r="1039" spans="1:7" x14ac:dyDescent="0.25">
      <c r="A1039" s="165"/>
      <c r="B1039" s="165"/>
      <c r="C1039" s="165"/>
      <c r="D1039" s="165"/>
      <c r="E1039" s="234" t="s">
        <v>236</v>
      </c>
      <c r="F1039" s="234"/>
      <c r="G1039" s="172">
        <v>82.32</v>
      </c>
    </row>
    <row r="1040" spans="1:7" x14ac:dyDescent="0.25">
      <c r="A1040" s="165"/>
      <c r="B1040" s="165"/>
      <c r="C1040" s="165"/>
      <c r="D1040" s="165"/>
      <c r="E1040" s="234" t="s">
        <v>1016</v>
      </c>
      <c r="F1040" s="234"/>
      <c r="G1040" s="172">
        <v>21.41</v>
      </c>
    </row>
    <row r="1041" spans="1:7" x14ac:dyDescent="0.25">
      <c r="A1041" s="165"/>
      <c r="B1041" s="165"/>
      <c r="C1041" s="165"/>
      <c r="D1041" s="165"/>
      <c r="E1041" s="234" t="s">
        <v>1017</v>
      </c>
      <c r="F1041" s="234"/>
      <c r="G1041" s="172">
        <v>103.73</v>
      </c>
    </row>
    <row r="1042" spans="1:7" x14ac:dyDescent="0.25">
      <c r="A1042" s="165"/>
      <c r="B1042" s="165"/>
      <c r="C1042" s="230"/>
      <c r="D1042" s="230"/>
      <c r="E1042" s="165"/>
      <c r="F1042" s="165"/>
      <c r="G1042" s="165"/>
    </row>
    <row r="1043" spans="1:7" x14ac:dyDescent="0.25">
      <c r="A1043" s="231" t="s">
        <v>1292</v>
      </c>
      <c r="B1043" s="231"/>
      <c r="C1043" s="231"/>
      <c r="D1043" s="231"/>
      <c r="E1043" s="231"/>
      <c r="F1043" s="231"/>
      <c r="G1043" s="231"/>
    </row>
    <row r="1044" spans="1:7" ht="22.5" x14ac:dyDescent="0.25">
      <c r="A1044" s="232" t="s">
        <v>225</v>
      </c>
      <c r="B1044" s="232"/>
      <c r="C1044" s="166" t="s">
        <v>226</v>
      </c>
      <c r="D1044" s="166" t="s">
        <v>227</v>
      </c>
      <c r="E1044" s="166" t="s">
        <v>228</v>
      </c>
      <c r="F1044" s="166" t="s">
        <v>229</v>
      </c>
      <c r="G1044" s="166" t="s">
        <v>3</v>
      </c>
    </row>
    <row r="1045" spans="1:7" ht="67.5" x14ac:dyDescent="0.25">
      <c r="A1045" s="167" t="s">
        <v>280</v>
      </c>
      <c r="B1045" s="168" t="s">
        <v>1293</v>
      </c>
      <c r="C1045" s="167" t="s">
        <v>242</v>
      </c>
      <c r="D1045" s="167" t="s">
        <v>124</v>
      </c>
      <c r="E1045" s="169">
        <v>1</v>
      </c>
      <c r="F1045" s="170">
        <v>66.52</v>
      </c>
      <c r="G1045" s="170">
        <v>66.52</v>
      </c>
    </row>
    <row r="1046" spans="1:7" x14ac:dyDescent="0.25">
      <c r="A1046" s="165"/>
      <c r="B1046" s="165"/>
      <c r="C1046" s="165"/>
      <c r="D1046" s="165"/>
      <c r="E1046" s="233" t="s">
        <v>230</v>
      </c>
      <c r="F1046" s="233"/>
      <c r="G1046" s="171">
        <v>66.52</v>
      </c>
    </row>
    <row r="1047" spans="1:7" ht="22.5" x14ac:dyDescent="0.25">
      <c r="A1047" s="232" t="s">
        <v>231</v>
      </c>
      <c r="B1047" s="232"/>
      <c r="C1047" s="166" t="s">
        <v>226</v>
      </c>
      <c r="D1047" s="166" t="s">
        <v>227</v>
      </c>
      <c r="E1047" s="166" t="s">
        <v>228</v>
      </c>
      <c r="F1047" s="166" t="s">
        <v>229</v>
      </c>
      <c r="G1047" s="166" t="s">
        <v>3</v>
      </c>
    </row>
    <row r="1048" spans="1:7" ht="22.5" x14ac:dyDescent="0.25">
      <c r="A1048" s="167" t="s">
        <v>1054</v>
      </c>
      <c r="B1048" s="168" t="s">
        <v>1055</v>
      </c>
      <c r="C1048" s="167" t="s">
        <v>242</v>
      </c>
      <c r="D1048" s="167" t="s">
        <v>232</v>
      </c>
      <c r="E1048" s="169">
        <v>0.76700000000000002</v>
      </c>
      <c r="F1048" s="170">
        <v>24.47</v>
      </c>
      <c r="G1048" s="170">
        <v>18.77</v>
      </c>
    </row>
    <row r="1049" spans="1:7" x14ac:dyDescent="0.25">
      <c r="A1049" s="167" t="s">
        <v>328</v>
      </c>
      <c r="B1049" s="168" t="s">
        <v>233</v>
      </c>
      <c r="C1049" s="167" t="s">
        <v>242</v>
      </c>
      <c r="D1049" s="167" t="s">
        <v>232</v>
      </c>
      <c r="E1049" s="169">
        <v>0.38400000000000001</v>
      </c>
      <c r="F1049" s="170">
        <v>19.5</v>
      </c>
      <c r="G1049" s="170">
        <v>7.49</v>
      </c>
    </row>
    <row r="1050" spans="1:7" x14ac:dyDescent="0.25">
      <c r="A1050" s="165"/>
      <c r="B1050" s="165"/>
      <c r="C1050" s="165"/>
      <c r="D1050" s="165"/>
      <c r="E1050" s="233" t="s">
        <v>234</v>
      </c>
      <c r="F1050" s="233"/>
      <c r="G1050" s="171">
        <v>26.26</v>
      </c>
    </row>
    <row r="1051" spans="1:7" x14ac:dyDescent="0.25">
      <c r="A1051" s="165"/>
      <c r="B1051" s="165"/>
      <c r="C1051" s="165"/>
      <c r="D1051" s="165"/>
      <c r="E1051" s="234" t="s">
        <v>235</v>
      </c>
      <c r="F1051" s="234"/>
      <c r="G1051" s="172">
        <v>92.78</v>
      </c>
    </row>
    <row r="1052" spans="1:7" x14ac:dyDescent="0.25">
      <c r="A1052" s="165"/>
      <c r="B1052" s="165"/>
      <c r="C1052" s="165"/>
      <c r="D1052" s="165"/>
      <c r="E1052" s="234" t="s">
        <v>259</v>
      </c>
      <c r="F1052" s="234"/>
      <c r="G1052" s="172">
        <v>9.9</v>
      </c>
    </row>
    <row r="1053" spans="1:7" x14ac:dyDescent="0.25">
      <c r="A1053" s="165"/>
      <c r="B1053" s="165"/>
      <c r="C1053" s="165"/>
      <c r="D1053" s="165"/>
      <c r="E1053" s="234" t="s">
        <v>236</v>
      </c>
      <c r="F1053" s="234"/>
      <c r="G1053" s="172">
        <v>92.78</v>
      </c>
    </row>
    <row r="1054" spans="1:7" x14ac:dyDescent="0.25">
      <c r="A1054" s="165"/>
      <c r="B1054" s="165"/>
      <c r="C1054" s="165"/>
      <c r="D1054" s="165"/>
      <c r="E1054" s="234" t="s">
        <v>1016</v>
      </c>
      <c r="F1054" s="234"/>
      <c r="G1054" s="172">
        <v>24.13</v>
      </c>
    </row>
    <row r="1055" spans="1:7" x14ac:dyDescent="0.25">
      <c r="A1055" s="165"/>
      <c r="B1055" s="165"/>
      <c r="C1055" s="165"/>
      <c r="D1055" s="165"/>
      <c r="E1055" s="234" t="s">
        <v>1017</v>
      </c>
      <c r="F1055" s="234"/>
      <c r="G1055" s="172">
        <v>116.91</v>
      </c>
    </row>
    <row r="1056" spans="1:7" x14ac:dyDescent="0.25">
      <c r="A1056" s="165"/>
      <c r="B1056" s="165"/>
      <c r="C1056" s="230"/>
      <c r="D1056" s="230"/>
      <c r="E1056" s="165"/>
      <c r="F1056" s="165"/>
      <c r="G1056" s="165"/>
    </row>
    <row r="1057" spans="1:7" x14ac:dyDescent="0.25">
      <c r="A1057" s="231" t="s">
        <v>1294</v>
      </c>
      <c r="B1057" s="231"/>
      <c r="C1057" s="231"/>
      <c r="D1057" s="231"/>
      <c r="E1057" s="231"/>
      <c r="F1057" s="231"/>
      <c r="G1057" s="231"/>
    </row>
    <row r="1058" spans="1:7" ht="22.5" x14ac:dyDescent="0.25">
      <c r="A1058" s="232" t="s">
        <v>225</v>
      </c>
      <c r="B1058" s="232"/>
      <c r="C1058" s="166" t="s">
        <v>226</v>
      </c>
      <c r="D1058" s="166" t="s">
        <v>227</v>
      </c>
      <c r="E1058" s="166" t="s">
        <v>228</v>
      </c>
      <c r="F1058" s="166" t="s">
        <v>229</v>
      </c>
      <c r="G1058" s="166" t="s">
        <v>3</v>
      </c>
    </row>
    <row r="1059" spans="1:7" ht="45" x14ac:dyDescent="0.25">
      <c r="A1059" s="167" t="s">
        <v>1295</v>
      </c>
      <c r="B1059" s="168" t="s">
        <v>1296</v>
      </c>
      <c r="C1059" s="167" t="s">
        <v>242</v>
      </c>
      <c r="D1059" s="167" t="s">
        <v>128</v>
      </c>
      <c r="E1059" s="169">
        <v>2.0832999999999999</v>
      </c>
      <c r="F1059" s="170">
        <v>173</v>
      </c>
      <c r="G1059" s="170">
        <v>360.41</v>
      </c>
    </row>
    <row r="1060" spans="1:7" ht="33.75" x14ac:dyDescent="0.25">
      <c r="A1060" s="167" t="s">
        <v>1297</v>
      </c>
      <c r="B1060" s="168" t="s">
        <v>1298</v>
      </c>
      <c r="C1060" s="167" t="s">
        <v>242</v>
      </c>
      <c r="D1060" s="167" t="s">
        <v>128</v>
      </c>
      <c r="E1060" s="169">
        <v>24.4</v>
      </c>
      <c r="F1060" s="170">
        <v>0.19</v>
      </c>
      <c r="G1060" s="170">
        <v>4.6399999999999997</v>
      </c>
    </row>
    <row r="1061" spans="1:7" x14ac:dyDescent="0.25">
      <c r="A1061" s="167" t="s">
        <v>1299</v>
      </c>
      <c r="B1061" s="168" t="s">
        <v>1300</v>
      </c>
      <c r="C1061" s="167" t="s">
        <v>242</v>
      </c>
      <c r="D1061" s="167" t="s">
        <v>128</v>
      </c>
      <c r="E1061" s="169">
        <v>1.2466999999999999</v>
      </c>
      <c r="F1061" s="170">
        <v>24.57</v>
      </c>
      <c r="G1061" s="170">
        <v>30.63</v>
      </c>
    </row>
    <row r="1062" spans="1:7" x14ac:dyDescent="0.25">
      <c r="A1062" s="165"/>
      <c r="B1062" s="165"/>
      <c r="C1062" s="165"/>
      <c r="D1062" s="165"/>
      <c r="E1062" s="233" t="s">
        <v>230</v>
      </c>
      <c r="F1062" s="233"/>
      <c r="G1062" s="171">
        <v>395.68</v>
      </c>
    </row>
    <row r="1063" spans="1:7" ht="22.5" x14ac:dyDescent="0.25">
      <c r="A1063" s="232" t="s">
        <v>231</v>
      </c>
      <c r="B1063" s="232"/>
      <c r="C1063" s="166" t="s">
        <v>226</v>
      </c>
      <c r="D1063" s="166" t="s">
        <v>227</v>
      </c>
      <c r="E1063" s="166" t="s">
        <v>228</v>
      </c>
      <c r="F1063" s="166" t="s">
        <v>229</v>
      </c>
      <c r="G1063" s="166" t="s">
        <v>3</v>
      </c>
    </row>
    <row r="1064" spans="1:7" x14ac:dyDescent="0.25">
      <c r="A1064" s="167" t="s">
        <v>327</v>
      </c>
      <c r="B1064" s="168" t="s">
        <v>239</v>
      </c>
      <c r="C1064" s="167" t="s">
        <v>242</v>
      </c>
      <c r="D1064" s="167" t="s">
        <v>232</v>
      </c>
      <c r="E1064" s="169">
        <v>1.7070000000000001</v>
      </c>
      <c r="F1064" s="170">
        <v>24.68</v>
      </c>
      <c r="G1064" s="170">
        <v>42.13</v>
      </c>
    </row>
    <row r="1065" spans="1:7" x14ac:dyDescent="0.25">
      <c r="A1065" s="167" t="s">
        <v>328</v>
      </c>
      <c r="B1065" s="168" t="s">
        <v>233</v>
      </c>
      <c r="C1065" s="167" t="s">
        <v>242</v>
      </c>
      <c r="D1065" s="167" t="s">
        <v>232</v>
      </c>
      <c r="E1065" s="169">
        <v>0.85299999999999998</v>
      </c>
      <c r="F1065" s="170">
        <v>19.5</v>
      </c>
      <c r="G1065" s="170">
        <v>16.63</v>
      </c>
    </row>
    <row r="1066" spans="1:7" x14ac:dyDescent="0.25">
      <c r="A1066" s="165"/>
      <c r="B1066" s="165"/>
      <c r="C1066" s="165"/>
      <c r="D1066" s="165"/>
      <c r="E1066" s="233" t="s">
        <v>234</v>
      </c>
      <c r="F1066" s="233"/>
      <c r="G1066" s="171">
        <v>58.76</v>
      </c>
    </row>
    <row r="1067" spans="1:7" x14ac:dyDescent="0.25">
      <c r="A1067" s="165"/>
      <c r="B1067" s="165"/>
      <c r="C1067" s="165"/>
      <c r="D1067" s="165"/>
      <c r="E1067" s="234" t="s">
        <v>235</v>
      </c>
      <c r="F1067" s="234"/>
      <c r="G1067" s="172">
        <v>454.44</v>
      </c>
    </row>
    <row r="1068" spans="1:7" x14ac:dyDescent="0.25">
      <c r="A1068" s="165"/>
      <c r="B1068" s="165"/>
      <c r="C1068" s="165"/>
      <c r="D1068" s="165"/>
      <c r="E1068" s="234" t="s">
        <v>259</v>
      </c>
      <c r="F1068" s="234"/>
      <c r="G1068" s="172">
        <v>23.84</v>
      </c>
    </row>
    <row r="1069" spans="1:7" x14ac:dyDescent="0.25">
      <c r="A1069" s="165"/>
      <c r="B1069" s="165"/>
      <c r="C1069" s="165"/>
      <c r="D1069" s="165"/>
      <c r="E1069" s="234" t="s">
        <v>236</v>
      </c>
      <c r="F1069" s="234"/>
      <c r="G1069" s="172">
        <v>454.44</v>
      </c>
    </row>
    <row r="1070" spans="1:7" x14ac:dyDescent="0.25">
      <c r="A1070" s="165"/>
      <c r="B1070" s="165"/>
      <c r="C1070" s="165"/>
      <c r="D1070" s="165"/>
      <c r="E1070" s="234" t="s">
        <v>1016</v>
      </c>
      <c r="F1070" s="234"/>
      <c r="G1070" s="172">
        <v>118.2</v>
      </c>
    </row>
    <row r="1071" spans="1:7" x14ac:dyDescent="0.25">
      <c r="A1071" s="165"/>
      <c r="B1071" s="165"/>
      <c r="C1071" s="165"/>
      <c r="D1071" s="165"/>
      <c r="E1071" s="234" t="s">
        <v>1017</v>
      </c>
      <c r="F1071" s="234"/>
      <c r="G1071" s="172">
        <v>572.64</v>
      </c>
    </row>
    <row r="1072" spans="1:7" x14ac:dyDescent="0.25">
      <c r="A1072" s="165"/>
      <c r="B1072" s="165"/>
      <c r="C1072" s="230"/>
      <c r="D1072" s="230"/>
      <c r="E1072" s="165"/>
      <c r="F1072" s="165"/>
      <c r="G1072" s="165"/>
    </row>
    <row r="1073" spans="1:7" x14ac:dyDescent="0.25">
      <c r="A1073" s="231" t="s">
        <v>1301</v>
      </c>
      <c r="B1073" s="231"/>
      <c r="C1073" s="231"/>
      <c r="D1073" s="231"/>
      <c r="E1073" s="231"/>
      <c r="F1073" s="231"/>
      <c r="G1073" s="231"/>
    </row>
    <row r="1074" spans="1:7" ht="22.5" x14ac:dyDescent="0.25">
      <c r="A1074" s="232" t="s">
        <v>225</v>
      </c>
      <c r="B1074" s="232"/>
      <c r="C1074" s="166" t="s">
        <v>226</v>
      </c>
      <c r="D1074" s="166" t="s">
        <v>227</v>
      </c>
      <c r="E1074" s="166" t="s">
        <v>228</v>
      </c>
      <c r="F1074" s="166" t="s">
        <v>229</v>
      </c>
      <c r="G1074" s="166" t="s">
        <v>3</v>
      </c>
    </row>
    <row r="1075" spans="1:7" ht="45" x14ac:dyDescent="0.25">
      <c r="A1075" s="167" t="s">
        <v>1295</v>
      </c>
      <c r="B1075" s="168" t="s">
        <v>1296</v>
      </c>
      <c r="C1075" s="167" t="s">
        <v>242</v>
      </c>
      <c r="D1075" s="167" t="s">
        <v>128</v>
      </c>
      <c r="E1075" s="169">
        <v>2.0832999999999999</v>
      </c>
      <c r="F1075" s="170">
        <v>173</v>
      </c>
      <c r="G1075" s="170">
        <v>360.41</v>
      </c>
    </row>
    <row r="1076" spans="1:7" ht="33.75" x14ac:dyDescent="0.25">
      <c r="A1076" s="167" t="s">
        <v>1297</v>
      </c>
      <c r="B1076" s="168" t="s">
        <v>1298</v>
      </c>
      <c r="C1076" s="167" t="s">
        <v>242</v>
      </c>
      <c r="D1076" s="167" t="s">
        <v>128</v>
      </c>
      <c r="E1076" s="169">
        <v>24.4</v>
      </c>
      <c r="F1076" s="170">
        <v>0.19</v>
      </c>
      <c r="G1076" s="170">
        <v>4.6399999999999997</v>
      </c>
    </row>
    <row r="1077" spans="1:7" x14ac:dyDescent="0.25">
      <c r="A1077" s="167" t="s">
        <v>1299</v>
      </c>
      <c r="B1077" s="168" t="s">
        <v>1300</v>
      </c>
      <c r="C1077" s="167" t="s">
        <v>242</v>
      </c>
      <c r="D1077" s="167" t="s">
        <v>128</v>
      </c>
      <c r="E1077" s="169">
        <v>1.2466999999999999</v>
      </c>
      <c r="F1077" s="170">
        <v>24.57</v>
      </c>
      <c r="G1077" s="170">
        <v>30.63</v>
      </c>
    </row>
    <row r="1078" spans="1:7" x14ac:dyDescent="0.25">
      <c r="A1078" s="165"/>
      <c r="B1078" s="165"/>
      <c r="C1078" s="165"/>
      <c r="D1078" s="165"/>
      <c r="E1078" s="233" t="s">
        <v>230</v>
      </c>
      <c r="F1078" s="233"/>
      <c r="G1078" s="171">
        <v>395.68</v>
      </c>
    </row>
    <row r="1079" spans="1:7" ht="22.5" x14ac:dyDescent="0.25">
      <c r="A1079" s="232" t="s">
        <v>231</v>
      </c>
      <c r="B1079" s="232"/>
      <c r="C1079" s="166" t="s">
        <v>226</v>
      </c>
      <c r="D1079" s="166" t="s">
        <v>227</v>
      </c>
      <c r="E1079" s="166" t="s">
        <v>228</v>
      </c>
      <c r="F1079" s="166" t="s">
        <v>229</v>
      </c>
      <c r="G1079" s="166" t="s">
        <v>3</v>
      </c>
    </row>
    <row r="1080" spans="1:7" x14ac:dyDescent="0.25">
      <c r="A1080" s="167" t="s">
        <v>327</v>
      </c>
      <c r="B1080" s="168" t="s">
        <v>239</v>
      </c>
      <c r="C1080" s="167" t="s">
        <v>242</v>
      </c>
      <c r="D1080" s="167" t="s">
        <v>232</v>
      </c>
      <c r="E1080" s="169">
        <v>1.7070000000000001</v>
      </c>
      <c r="F1080" s="170">
        <v>24.68</v>
      </c>
      <c r="G1080" s="170">
        <v>42.13</v>
      </c>
    </row>
    <row r="1081" spans="1:7" x14ac:dyDescent="0.25">
      <c r="A1081" s="167" t="s">
        <v>328</v>
      </c>
      <c r="B1081" s="168" t="s">
        <v>233</v>
      </c>
      <c r="C1081" s="167" t="s">
        <v>242</v>
      </c>
      <c r="D1081" s="167" t="s">
        <v>232</v>
      </c>
      <c r="E1081" s="169">
        <v>0.85299999999999998</v>
      </c>
      <c r="F1081" s="170">
        <v>19.5</v>
      </c>
      <c r="G1081" s="170">
        <v>16.63</v>
      </c>
    </row>
    <row r="1082" spans="1:7" x14ac:dyDescent="0.25">
      <c r="A1082" s="165"/>
      <c r="B1082" s="165"/>
      <c r="C1082" s="165"/>
      <c r="D1082" s="165"/>
      <c r="E1082" s="233" t="s">
        <v>234</v>
      </c>
      <c r="F1082" s="233"/>
      <c r="G1082" s="171">
        <v>58.76</v>
      </c>
    </row>
    <row r="1083" spans="1:7" x14ac:dyDescent="0.25">
      <c r="A1083" s="165"/>
      <c r="B1083" s="165"/>
      <c r="C1083" s="165"/>
      <c r="D1083" s="165"/>
      <c r="E1083" s="234" t="s">
        <v>235</v>
      </c>
      <c r="F1083" s="234"/>
      <c r="G1083" s="172">
        <v>454.44</v>
      </c>
    </row>
    <row r="1084" spans="1:7" x14ac:dyDescent="0.25">
      <c r="A1084" s="165"/>
      <c r="B1084" s="165"/>
      <c r="C1084" s="165"/>
      <c r="D1084" s="165"/>
      <c r="E1084" s="234" t="s">
        <v>259</v>
      </c>
      <c r="F1084" s="234"/>
      <c r="G1084" s="172">
        <v>23.84</v>
      </c>
    </row>
    <row r="1085" spans="1:7" x14ac:dyDescent="0.25">
      <c r="A1085" s="165"/>
      <c r="B1085" s="165"/>
      <c r="C1085" s="165"/>
      <c r="D1085" s="165"/>
      <c r="E1085" s="234" t="s">
        <v>236</v>
      </c>
      <c r="F1085" s="234"/>
      <c r="G1085" s="172">
        <v>454.44</v>
      </c>
    </row>
    <row r="1086" spans="1:7" x14ac:dyDescent="0.25">
      <c r="A1086" s="165"/>
      <c r="B1086" s="165"/>
      <c r="C1086" s="165"/>
      <c r="D1086" s="165"/>
      <c r="E1086" s="234" t="s">
        <v>1016</v>
      </c>
      <c r="F1086" s="234"/>
      <c r="G1086" s="172">
        <v>118.2</v>
      </c>
    </row>
    <row r="1087" spans="1:7" x14ac:dyDescent="0.25">
      <c r="A1087" s="165"/>
      <c r="B1087" s="165"/>
      <c r="C1087" s="165"/>
      <c r="D1087" s="165"/>
      <c r="E1087" s="234" t="s">
        <v>1017</v>
      </c>
      <c r="F1087" s="234"/>
      <c r="G1087" s="172">
        <v>572.64</v>
      </c>
    </row>
    <row r="1088" spans="1:7" x14ac:dyDescent="0.25">
      <c r="A1088" s="165"/>
      <c r="B1088" s="165"/>
      <c r="C1088" s="230"/>
      <c r="D1088" s="230"/>
      <c r="E1088" s="165"/>
      <c r="F1088" s="165"/>
      <c r="G1088" s="165"/>
    </row>
    <row r="1089" spans="1:7" x14ac:dyDescent="0.25">
      <c r="A1089" s="231" t="s">
        <v>1302</v>
      </c>
      <c r="B1089" s="231"/>
      <c r="C1089" s="231"/>
      <c r="D1089" s="231"/>
      <c r="E1089" s="231"/>
      <c r="F1089" s="231"/>
      <c r="G1089" s="231"/>
    </row>
    <row r="1090" spans="1:7" ht="22.5" x14ac:dyDescent="0.25">
      <c r="A1090" s="232" t="s">
        <v>225</v>
      </c>
      <c r="B1090" s="232"/>
      <c r="C1090" s="166" t="s">
        <v>226</v>
      </c>
      <c r="D1090" s="166" t="s">
        <v>227</v>
      </c>
      <c r="E1090" s="166" t="s">
        <v>228</v>
      </c>
      <c r="F1090" s="166" t="s">
        <v>229</v>
      </c>
      <c r="G1090" s="166" t="s">
        <v>3</v>
      </c>
    </row>
    <row r="1091" spans="1:7" x14ac:dyDescent="0.25">
      <c r="A1091" s="167" t="s">
        <v>1303</v>
      </c>
      <c r="B1091" s="168" t="s">
        <v>1304</v>
      </c>
      <c r="C1091" s="167" t="s">
        <v>1047</v>
      </c>
      <c r="D1091" s="167" t="s">
        <v>125</v>
      </c>
      <c r="E1091" s="169">
        <v>1</v>
      </c>
      <c r="F1091" s="170">
        <v>360.29</v>
      </c>
      <c r="G1091" s="170">
        <v>360.29</v>
      </c>
    </row>
    <row r="1092" spans="1:7" x14ac:dyDescent="0.25">
      <c r="A1092" s="167" t="s">
        <v>1305</v>
      </c>
      <c r="B1092" s="168" t="s">
        <v>1306</v>
      </c>
      <c r="C1092" s="167" t="s">
        <v>1047</v>
      </c>
      <c r="D1092" s="167" t="s">
        <v>128</v>
      </c>
      <c r="E1092" s="169">
        <v>4</v>
      </c>
      <c r="F1092" s="170">
        <v>5.58</v>
      </c>
      <c r="G1092" s="170">
        <v>22.32</v>
      </c>
    </row>
    <row r="1093" spans="1:7" x14ac:dyDescent="0.25">
      <c r="A1093" s="165"/>
      <c r="B1093" s="165"/>
      <c r="C1093" s="165"/>
      <c r="D1093" s="165"/>
      <c r="E1093" s="233" t="s">
        <v>230</v>
      </c>
      <c r="F1093" s="233"/>
      <c r="G1093" s="171">
        <v>382.61</v>
      </c>
    </row>
    <row r="1094" spans="1:7" ht="22.5" x14ac:dyDescent="0.25">
      <c r="A1094" s="232" t="s">
        <v>231</v>
      </c>
      <c r="B1094" s="232"/>
      <c r="C1094" s="166" t="s">
        <v>226</v>
      </c>
      <c r="D1094" s="166" t="s">
        <v>227</v>
      </c>
      <c r="E1094" s="166" t="s">
        <v>228</v>
      </c>
      <c r="F1094" s="166" t="s">
        <v>229</v>
      </c>
      <c r="G1094" s="166" t="s">
        <v>3</v>
      </c>
    </row>
    <row r="1095" spans="1:7" x14ac:dyDescent="0.25">
      <c r="A1095" s="167" t="s">
        <v>327</v>
      </c>
      <c r="B1095" s="168" t="s">
        <v>239</v>
      </c>
      <c r="C1095" s="167" t="s">
        <v>242</v>
      </c>
      <c r="D1095" s="167" t="s">
        <v>232</v>
      </c>
      <c r="E1095" s="169">
        <v>2</v>
      </c>
      <c r="F1095" s="170">
        <v>24.68</v>
      </c>
      <c r="G1095" s="170">
        <v>49.36</v>
      </c>
    </row>
    <row r="1096" spans="1:7" x14ac:dyDescent="0.25">
      <c r="A1096" s="167" t="s">
        <v>328</v>
      </c>
      <c r="B1096" s="168" t="s">
        <v>233</v>
      </c>
      <c r="C1096" s="167" t="s">
        <v>242</v>
      </c>
      <c r="D1096" s="167" t="s">
        <v>232</v>
      </c>
      <c r="E1096" s="169">
        <v>0.4</v>
      </c>
      <c r="F1096" s="170">
        <v>19.5</v>
      </c>
      <c r="G1096" s="170">
        <v>7.8</v>
      </c>
    </row>
    <row r="1097" spans="1:7" x14ac:dyDescent="0.25">
      <c r="A1097" s="165"/>
      <c r="B1097" s="165"/>
      <c r="C1097" s="165"/>
      <c r="D1097" s="165"/>
      <c r="E1097" s="233" t="s">
        <v>234</v>
      </c>
      <c r="F1097" s="233"/>
      <c r="G1097" s="171">
        <v>57.16</v>
      </c>
    </row>
    <row r="1098" spans="1:7" x14ac:dyDescent="0.25">
      <c r="A1098" s="165"/>
      <c r="B1098" s="165"/>
      <c r="C1098" s="165"/>
      <c r="D1098" s="165"/>
      <c r="E1098" s="234" t="s">
        <v>235</v>
      </c>
      <c r="F1098" s="234"/>
      <c r="G1098" s="172">
        <v>439.76</v>
      </c>
    </row>
    <row r="1099" spans="1:7" x14ac:dyDescent="0.25">
      <c r="A1099" s="165"/>
      <c r="B1099" s="165"/>
      <c r="C1099" s="165"/>
      <c r="D1099" s="165"/>
      <c r="E1099" s="234" t="s">
        <v>259</v>
      </c>
      <c r="F1099" s="234"/>
      <c r="G1099" s="172">
        <v>21.74</v>
      </c>
    </row>
    <row r="1100" spans="1:7" x14ac:dyDescent="0.25">
      <c r="A1100" s="165"/>
      <c r="B1100" s="165"/>
      <c r="C1100" s="165"/>
      <c r="D1100" s="165"/>
      <c r="E1100" s="234" t="s">
        <v>236</v>
      </c>
      <c r="F1100" s="234"/>
      <c r="G1100" s="172">
        <v>439.76</v>
      </c>
    </row>
    <row r="1101" spans="1:7" x14ac:dyDescent="0.25">
      <c r="A1101" s="165"/>
      <c r="B1101" s="165"/>
      <c r="C1101" s="165"/>
      <c r="D1101" s="165"/>
      <c r="E1101" s="234" t="s">
        <v>1016</v>
      </c>
      <c r="F1101" s="234"/>
      <c r="G1101" s="172">
        <v>114.38</v>
      </c>
    </row>
    <row r="1102" spans="1:7" x14ac:dyDescent="0.25">
      <c r="A1102" s="165"/>
      <c r="B1102" s="165"/>
      <c r="C1102" s="165"/>
      <c r="D1102" s="165"/>
      <c r="E1102" s="234" t="s">
        <v>1017</v>
      </c>
      <c r="F1102" s="234"/>
      <c r="G1102" s="172">
        <v>554.14</v>
      </c>
    </row>
    <row r="1103" spans="1:7" x14ac:dyDescent="0.25">
      <c r="A1103" s="165"/>
      <c r="B1103" s="165"/>
      <c r="C1103" s="230"/>
      <c r="D1103" s="230"/>
      <c r="E1103" s="165"/>
      <c r="F1103" s="165"/>
      <c r="G1103" s="165"/>
    </row>
    <row r="1104" spans="1:7" x14ac:dyDescent="0.25">
      <c r="A1104" s="231" t="s">
        <v>1307</v>
      </c>
      <c r="B1104" s="231"/>
      <c r="C1104" s="231"/>
      <c r="D1104" s="231"/>
      <c r="E1104" s="231"/>
      <c r="F1104" s="231"/>
      <c r="G1104" s="231"/>
    </row>
    <row r="1105" spans="1:7" ht="22.5" x14ac:dyDescent="0.25">
      <c r="A1105" s="232" t="s">
        <v>225</v>
      </c>
      <c r="B1105" s="232"/>
      <c r="C1105" s="166" t="s">
        <v>226</v>
      </c>
      <c r="D1105" s="166" t="s">
        <v>227</v>
      </c>
      <c r="E1105" s="166" t="s">
        <v>228</v>
      </c>
      <c r="F1105" s="166" t="s">
        <v>229</v>
      </c>
      <c r="G1105" s="166" t="s">
        <v>3</v>
      </c>
    </row>
    <row r="1106" spans="1:7" x14ac:dyDescent="0.25">
      <c r="A1106" s="167" t="s">
        <v>1308</v>
      </c>
      <c r="B1106" s="168" t="s">
        <v>1309</v>
      </c>
      <c r="C1106" s="167" t="s">
        <v>1007</v>
      </c>
      <c r="D1106" s="167" t="s">
        <v>124</v>
      </c>
      <c r="E1106" s="169">
        <v>2</v>
      </c>
      <c r="F1106" s="170">
        <v>1.69</v>
      </c>
      <c r="G1106" s="170">
        <v>3.38</v>
      </c>
    </row>
    <row r="1107" spans="1:7" x14ac:dyDescent="0.25">
      <c r="A1107" s="167" t="s">
        <v>1310</v>
      </c>
      <c r="B1107" s="168" t="s">
        <v>1311</v>
      </c>
      <c r="C1107" s="167" t="s">
        <v>1007</v>
      </c>
      <c r="D1107" s="167" t="s">
        <v>238</v>
      </c>
      <c r="E1107" s="169">
        <v>0.01</v>
      </c>
      <c r="F1107" s="170">
        <v>11.88</v>
      </c>
      <c r="G1107" s="170">
        <v>0.12</v>
      </c>
    </row>
    <row r="1108" spans="1:7" x14ac:dyDescent="0.25">
      <c r="A1108" s="167" t="s">
        <v>1312</v>
      </c>
      <c r="B1108" s="168" t="s">
        <v>1313</v>
      </c>
      <c r="C1108" s="167" t="s">
        <v>1007</v>
      </c>
      <c r="D1108" s="167" t="s">
        <v>125</v>
      </c>
      <c r="E1108" s="169">
        <v>1.1000000000000001</v>
      </c>
      <c r="F1108" s="170">
        <v>28.8</v>
      </c>
      <c r="G1108" s="170">
        <v>31.68</v>
      </c>
    </row>
    <row r="1109" spans="1:7" x14ac:dyDescent="0.25">
      <c r="A1109" s="165"/>
      <c r="B1109" s="165"/>
      <c r="C1109" s="165"/>
      <c r="D1109" s="165"/>
      <c r="E1109" s="233" t="s">
        <v>230</v>
      </c>
      <c r="F1109" s="233"/>
      <c r="G1109" s="171">
        <v>35.18</v>
      </c>
    </row>
    <row r="1110" spans="1:7" ht="22.5" x14ac:dyDescent="0.25">
      <c r="A1110" s="232" t="s">
        <v>231</v>
      </c>
      <c r="B1110" s="232"/>
      <c r="C1110" s="166" t="s">
        <v>226</v>
      </c>
      <c r="D1110" s="166" t="s">
        <v>227</v>
      </c>
      <c r="E1110" s="166" t="s">
        <v>228</v>
      </c>
      <c r="F1110" s="166" t="s">
        <v>229</v>
      </c>
      <c r="G1110" s="166" t="s">
        <v>3</v>
      </c>
    </row>
    <row r="1111" spans="1:7" x14ac:dyDescent="0.25">
      <c r="A1111" s="167" t="s">
        <v>1314</v>
      </c>
      <c r="B1111" s="168" t="s">
        <v>1315</v>
      </c>
      <c r="C1111" s="167" t="s">
        <v>1007</v>
      </c>
      <c r="D1111" s="167" t="s">
        <v>232</v>
      </c>
      <c r="E1111" s="169">
        <v>0.3</v>
      </c>
      <c r="F1111" s="170">
        <v>23.42</v>
      </c>
      <c r="G1111" s="170">
        <v>7.03</v>
      </c>
    </row>
    <row r="1112" spans="1:7" x14ac:dyDescent="0.25">
      <c r="A1112" s="167" t="s">
        <v>1015</v>
      </c>
      <c r="B1112" s="168" t="s">
        <v>233</v>
      </c>
      <c r="C1112" s="167" t="s">
        <v>1007</v>
      </c>
      <c r="D1112" s="167" t="s">
        <v>232</v>
      </c>
      <c r="E1112" s="169">
        <v>0.3</v>
      </c>
      <c r="F1112" s="170">
        <v>19.5</v>
      </c>
      <c r="G1112" s="170">
        <v>5.85</v>
      </c>
    </row>
    <row r="1113" spans="1:7" x14ac:dyDescent="0.25">
      <c r="A1113" s="165"/>
      <c r="B1113" s="165"/>
      <c r="C1113" s="165"/>
      <c r="D1113" s="165"/>
      <c r="E1113" s="233" t="s">
        <v>234</v>
      </c>
      <c r="F1113" s="233"/>
      <c r="G1113" s="171">
        <v>12.88</v>
      </c>
    </row>
    <row r="1114" spans="1:7" x14ac:dyDescent="0.25">
      <c r="A1114" s="165"/>
      <c r="B1114" s="165"/>
      <c r="C1114" s="165"/>
      <c r="D1114" s="165"/>
      <c r="E1114" s="234" t="s">
        <v>235</v>
      </c>
      <c r="F1114" s="234"/>
      <c r="G1114" s="172">
        <v>48.06</v>
      </c>
    </row>
    <row r="1115" spans="1:7" x14ac:dyDescent="0.25">
      <c r="A1115" s="165"/>
      <c r="B1115" s="165"/>
      <c r="C1115" s="165"/>
      <c r="D1115" s="165"/>
      <c r="E1115" s="234" t="s">
        <v>259</v>
      </c>
      <c r="F1115" s="234"/>
      <c r="G1115" s="172">
        <v>4.88</v>
      </c>
    </row>
    <row r="1116" spans="1:7" x14ac:dyDescent="0.25">
      <c r="A1116" s="165"/>
      <c r="B1116" s="165"/>
      <c r="C1116" s="165"/>
      <c r="D1116" s="165"/>
      <c r="E1116" s="234" t="s">
        <v>236</v>
      </c>
      <c r="F1116" s="234"/>
      <c r="G1116" s="172">
        <v>48.06</v>
      </c>
    </row>
    <row r="1117" spans="1:7" x14ac:dyDescent="0.25">
      <c r="A1117" s="165"/>
      <c r="B1117" s="165"/>
      <c r="C1117" s="165"/>
      <c r="D1117" s="165"/>
      <c r="E1117" s="234" t="s">
        <v>1016</v>
      </c>
      <c r="F1117" s="234"/>
      <c r="G1117" s="172">
        <v>12.5</v>
      </c>
    </row>
    <row r="1118" spans="1:7" x14ac:dyDescent="0.25">
      <c r="A1118" s="165"/>
      <c r="B1118" s="165"/>
      <c r="C1118" s="165"/>
      <c r="D1118" s="165"/>
      <c r="E1118" s="234" t="s">
        <v>1017</v>
      </c>
      <c r="F1118" s="234"/>
      <c r="G1118" s="172">
        <v>60.56</v>
      </c>
    </row>
    <row r="1119" spans="1:7" x14ac:dyDescent="0.25">
      <c r="A1119" s="165"/>
      <c r="B1119" s="165"/>
      <c r="C1119" s="230"/>
      <c r="D1119" s="230"/>
      <c r="E1119" s="165"/>
      <c r="F1119" s="165"/>
      <c r="G1119" s="165"/>
    </row>
    <row r="1120" spans="1:7" x14ac:dyDescent="0.25">
      <c r="A1120" s="231" t="s">
        <v>1316</v>
      </c>
      <c r="B1120" s="231"/>
      <c r="C1120" s="231"/>
      <c r="D1120" s="231"/>
      <c r="E1120" s="231"/>
      <c r="F1120" s="231"/>
      <c r="G1120" s="231"/>
    </row>
    <row r="1121" spans="1:7" ht="22.5" x14ac:dyDescent="0.25">
      <c r="A1121" s="232" t="s">
        <v>225</v>
      </c>
      <c r="B1121" s="232"/>
      <c r="C1121" s="166" t="s">
        <v>226</v>
      </c>
      <c r="D1121" s="166" t="s">
        <v>227</v>
      </c>
      <c r="E1121" s="166" t="s">
        <v>228</v>
      </c>
      <c r="F1121" s="166" t="s">
        <v>229</v>
      </c>
      <c r="G1121" s="166" t="s">
        <v>3</v>
      </c>
    </row>
    <row r="1122" spans="1:7" x14ac:dyDescent="0.25">
      <c r="A1122" s="167" t="s">
        <v>1308</v>
      </c>
      <c r="B1122" s="168" t="s">
        <v>1309</v>
      </c>
      <c r="C1122" s="167" t="s">
        <v>1007</v>
      </c>
      <c r="D1122" s="167" t="s">
        <v>124</v>
      </c>
      <c r="E1122" s="169">
        <v>2</v>
      </c>
      <c r="F1122" s="170">
        <v>1.69</v>
      </c>
      <c r="G1122" s="170">
        <v>3.38</v>
      </c>
    </row>
    <row r="1123" spans="1:7" x14ac:dyDescent="0.25">
      <c r="A1123" s="167" t="s">
        <v>1310</v>
      </c>
      <c r="B1123" s="168" t="s">
        <v>1311</v>
      </c>
      <c r="C1123" s="167" t="s">
        <v>1007</v>
      </c>
      <c r="D1123" s="167" t="s">
        <v>238</v>
      </c>
      <c r="E1123" s="169">
        <v>0.01</v>
      </c>
      <c r="F1123" s="170">
        <v>11.88</v>
      </c>
      <c r="G1123" s="170">
        <v>0.12</v>
      </c>
    </row>
    <row r="1124" spans="1:7" x14ac:dyDescent="0.25">
      <c r="A1124" s="167" t="s">
        <v>1312</v>
      </c>
      <c r="B1124" s="168" t="s">
        <v>1313</v>
      </c>
      <c r="C1124" s="167" t="s">
        <v>1007</v>
      </c>
      <c r="D1124" s="167" t="s">
        <v>125</v>
      </c>
      <c r="E1124" s="169">
        <v>1.1000000000000001</v>
      </c>
      <c r="F1124" s="170">
        <v>28.8</v>
      </c>
      <c r="G1124" s="170">
        <v>31.68</v>
      </c>
    </row>
    <row r="1125" spans="1:7" x14ac:dyDescent="0.25">
      <c r="A1125" s="165"/>
      <c r="B1125" s="165"/>
      <c r="C1125" s="165"/>
      <c r="D1125" s="165"/>
      <c r="E1125" s="233" t="s">
        <v>230</v>
      </c>
      <c r="F1125" s="233"/>
      <c r="G1125" s="171">
        <v>35.18</v>
      </c>
    </row>
    <row r="1126" spans="1:7" ht="22.5" x14ac:dyDescent="0.25">
      <c r="A1126" s="232" t="s">
        <v>231</v>
      </c>
      <c r="B1126" s="232"/>
      <c r="C1126" s="166" t="s">
        <v>226</v>
      </c>
      <c r="D1126" s="166" t="s">
        <v>227</v>
      </c>
      <c r="E1126" s="166" t="s">
        <v>228</v>
      </c>
      <c r="F1126" s="166" t="s">
        <v>229</v>
      </c>
      <c r="G1126" s="166" t="s">
        <v>3</v>
      </c>
    </row>
    <row r="1127" spans="1:7" x14ac:dyDescent="0.25">
      <c r="A1127" s="167" t="s">
        <v>1314</v>
      </c>
      <c r="B1127" s="168" t="s">
        <v>1315</v>
      </c>
      <c r="C1127" s="167" t="s">
        <v>1007</v>
      </c>
      <c r="D1127" s="167" t="s">
        <v>232</v>
      </c>
      <c r="E1127" s="169">
        <v>0.3</v>
      </c>
      <c r="F1127" s="170">
        <v>23.42</v>
      </c>
      <c r="G1127" s="170">
        <v>7.03</v>
      </c>
    </row>
    <row r="1128" spans="1:7" x14ac:dyDescent="0.25">
      <c r="A1128" s="167" t="s">
        <v>1015</v>
      </c>
      <c r="B1128" s="168" t="s">
        <v>233</v>
      </c>
      <c r="C1128" s="167" t="s">
        <v>1007</v>
      </c>
      <c r="D1128" s="167" t="s">
        <v>232</v>
      </c>
      <c r="E1128" s="169">
        <v>0.3</v>
      </c>
      <c r="F1128" s="170">
        <v>19.5</v>
      </c>
      <c r="G1128" s="170">
        <v>5.85</v>
      </c>
    </row>
    <row r="1129" spans="1:7" x14ac:dyDescent="0.25">
      <c r="A1129" s="165"/>
      <c r="B1129" s="165"/>
      <c r="C1129" s="165"/>
      <c r="D1129" s="165"/>
      <c r="E1129" s="233" t="s">
        <v>234</v>
      </c>
      <c r="F1129" s="233"/>
      <c r="G1129" s="171">
        <v>12.88</v>
      </c>
    </row>
    <row r="1130" spans="1:7" x14ac:dyDescent="0.25">
      <c r="A1130" s="165"/>
      <c r="B1130" s="165"/>
      <c r="C1130" s="165"/>
      <c r="D1130" s="165"/>
      <c r="E1130" s="234" t="s">
        <v>235</v>
      </c>
      <c r="F1130" s="234"/>
      <c r="G1130" s="172">
        <v>48.06</v>
      </c>
    </row>
    <row r="1131" spans="1:7" x14ac:dyDescent="0.25">
      <c r="A1131" s="165"/>
      <c r="B1131" s="165"/>
      <c r="C1131" s="165"/>
      <c r="D1131" s="165"/>
      <c r="E1131" s="234" t="s">
        <v>259</v>
      </c>
      <c r="F1131" s="234"/>
      <c r="G1131" s="172">
        <v>4.88</v>
      </c>
    </row>
    <row r="1132" spans="1:7" x14ac:dyDescent="0.25">
      <c r="A1132" s="165"/>
      <c r="B1132" s="165"/>
      <c r="C1132" s="165"/>
      <c r="D1132" s="165"/>
      <c r="E1132" s="234" t="s">
        <v>236</v>
      </c>
      <c r="F1132" s="234"/>
      <c r="G1132" s="172">
        <v>48.06</v>
      </c>
    </row>
    <row r="1133" spans="1:7" x14ac:dyDescent="0.25">
      <c r="A1133" s="165"/>
      <c r="B1133" s="165"/>
      <c r="C1133" s="165"/>
      <c r="D1133" s="165"/>
      <c r="E1133" s="234" t="s">
        <v>1016</v>
      </c>
      <c r="F1133" s="234"/>
      <c r="G1133" s="172">
        <v>12.5</v>
      </c>
    </row>
    <row r="1134" spans="1:7" x14ac:dyDescent="0.25">
      <c r="A1134" s="165"/>
      <c r="B1134" s="165"/>
      <c r="C1134" s="165"/>
      <c r="D1134" s="165"/>
      <c r="E1134" s="234" t="s">
        <v>1017</v>
      </c>
      <c r="F1134" s="234"/>
      <c r="G1134" s="172">
        <v>60.56</v>
      </c>
    </row>
    <row r="1135" spans="1:7" x14ac:dyDescent="0.25">
      <c r="A1135" s="165"/>
      <c r="B1135" s="165"/>
      <c r="C1135" s="230"/>
      <c r="D1135" s="230"/>
      <c r="E1135" s="165"/>
      <c r="F1135" s="165"/>
      <c r="G1135" s="165"/>
    </row>
    <row r="1136" spans="1:7" x14ac:dyDescent="0.25">
      <c r="A1136" s="231" t="s">
        <v>1317</v>
      </c>
      <c r="B1136" s="231"/>
      <c r="C1136" s="231"/>
      <c r="D1136" s="231"/>
      <c r="E1136" s="231"/>
      <c r="F1136" s="231"/>
      <c r="G1136" s="231"/>
    </row>
    <row r="1137" spans="1:7" ht="22.5" x14ac:dyDescent="0.25">
      <c r="A1137" s="232" t="s">
        <v>225</v>
      </c>
      <c r="B1137" s="232"/>
      <c r="C1137" s="166" t="s">
        <v>226</v>
      </c>
      <c r="D1137" s="166" t="s">
        <v>227</v>
      </c>
      <c r="E1137" s="166" t="s">
        <v>228</v>
      </c>
      <c r="F1137" s="166" t="s">
        <v>229</v>
      </c>
      <c r="G1137" s="166" t="s">
        <v>3</v>
      </c>
    </row>
    <row r="1138" spans="1:7" x14ac:dyDescent="0.25">
      <c r="A1138" s="167" t="s">
        <v>1308</v>
      </c>
      <c r="B1138" s="168" t="s">
        <v>1309</v>
      </c>
      <c r="C1138" s="167" t="s">
        <v>1007</v>
      </c>
      <c r="D1138" s="167" t="s">
        <v>124</v>
      </c>
      <c r="E1138" s="169">
        <v>2</v>
      </c>
      <c r="F1138" s="170">
        <v>1.69</v>
      </c>
      <c r="G1138" s="170">
        <v>3.38</v>
      </c>
    </row>
    <row r="1139" spans="1:7" x14ac:dyDescent="0.25">
      <c r="A1139" s="167" t="s">
        <v>1310</v>
      </c>
      <c r="B1139" s="168" t="s">
        <v>1311</v>
      </c>
      <c r="C1139" s="167" t="s">
        <v>1007</v>
      </c>
      <c r="D1139" s="167" t="s">
        <v>238</v>
      </c>
      <c r="E1139" s="169">
        <v>0.01</v>
      </c>
      <c r="F1139" s="170">
        <v>11.88</v>
      </c>
      <c r="G1139" s="170">
        <v>0.12</v>
      </c>
    </row>
    <row r="1140" spans="1:7" x14ac:dyDescent="0.25">
      <c r="A1140" s="167" t="s">
        <v>1312</v>
      </c>
      <c r="B1140" s="168" t="s">
        <v>1313</v>
      </c>
      <c r="C1140" s="167" t="s">
        <v>1007</v>
      </c>
      <c r="D1140" s="167" t="s">
        <v>125</v>
      </c>
      <c r="E1140" s="169">
        <v>1.1000000000000001</v>
      </c>
      <c r="F1140" s="170">
        <v>28.8</v>
      </c>
      <c r="G1140" s="170">
        <v>31.68</v>
      </c>
    </row>
    <row r="1141" spans="1:7" x14ac:dyDescent="0.25">
      <c r="A1141" s="165"/>
      <c r="B1141" s="165"/>
      <c r="C1141" s="165"/>
      <c r="D1141" s="165"/>
      <c r="E1141" s="233" t="s">
        <v>230</v>
      </c>
      <c r="F1141" s="233"/>
      <c r="G1141" s="171">
        <v>35.18</v>
      </c>
    </row>
    <row r="1142" spans="1:7" ht="22.5" x14ac:dyDescent="0.25">
      <c r="A1142" s="232" t="s">
        <v>231</v>
      </c>
      <c r="B1142" s="232"/>
      <c r="C1142" s="166" t="s">
        <v>226</v>
      </c>
      <c r="D1142" s="166" t="s">
        <v>227</v>
      </c>
      <c r="E1142" s="166" t="s">
        <v>228</v>
      </c>
      <c r="F1142" s="166" t="s">
        <v>229</v>
      </c>
      <c r="G1142" s="166" t="s">
        <v>3</v>
      </c>
    </row>
    <row r="1143" spans="1:7" x14ac:dyDescent="0.25">
      <c r="A1143" s="167" t="s">
        <v>1314</v>
      </c>
      <c r="B1143" s="168" t="s">
        <v>1315</v>
      </c>
      <c r="C1143" s="167" t="s">
        <v>1007</v>
      </c>
      <c r="D1143" s="167" t="s">
        <v>232</v>
      </c>
      <c r="E1143" s="169">
        <v>0.3</v>
      </c>
      <c r="F1143" s="170">
        <v>23.42</v>
      </c>
      <c r="G1143" s="170">
        <v>7.03</v>
      </c>
    </row>
    <row r="1144" spans="1:7" x14ac:dyDescent="0.25">
      <c r="A1144" s="167" t="s">
        <v>1015</v>
      </c>
      <c r="B1144" s="168" t="s">
        <v>233</v>
      </c>
      <c r="C1144" s="167" t="s">
        <v>1007</v>
      </c>
      <c r="D1144" s="167" t="s">
        <v>232</v>
      </c>
      <c r="E1144" s="169">
        <v>0.3</v>
      </c>
      <c r="F1144" s="170">
        <v>19.5</v>
      </c>
      <c r="G1144" s="170">
        <v>5.85</v>
      </c>
    </row>
    <row r="1145" spans="1:7" x14ac:dyDescent="0.25">
      <c r="A1145" s="165"/>
      <c r="B1145" s="165"/>
      <c r="C1145" s="165"/>
      <c r="D1145" s="165"/>
      <c r="E1145" s="233" t="s">
        <v>234</v>
      </c>
      <c r="F1145" s="233"/>
      <c r="G1145" s="171">
        <v>12.88</v>
      </c>
    </row>
    <row r="1146" spans="1:7" x14ac:dyDescent="0.25">
      <c r="A1146" s="165"/>
      <c r="B1146" s="165"/>
      <c r="C1146" s="165"/>
      <c r="D1146" s="165"/>
      <c r="E1146" s="234" t="s">
        <v>235</v>
      </c>
      <c r="F1146" s="234"/>
      <c r="G1146" s="172">
        <v>48.06</v>
      </c>
    </row>
    <row r="1147" spans="1:7" x14ac:dyDescent="0.25">
      <c r="A1147" s="165"/>
      <c r="B1147" s="165"/>
      <c r="C1147" s="165"/>
      <c r="D1147" s="165"/>
      <c r="E1147" s="234" t="s">
        <v>259</v>
      </c>
      <c r="F1147" s="234"/>
      <c r="G1147" s="172">
        <v>4.88</v>
      </c>
    </row>
    <row r="1148" spans="1:7" x14ac:dyDescent="0.25">
      <c r="A1148" s="165"/>
      <c r="B1148" s="165"/>
      <c r="C1148" s="165"/>
      <c r="D1148" s="165"/>
      <c r="E1148" s="234" t="s">
        <v>236</v>
      </c>
      <c r="F1148" s="234"/>
      <c r="G1148" s="172">
        <v>48.06</v>
      </c>
    </row>
    <row r="1149" spans="1:7" x14ac:dyDescent="0.25">
      <c r="A1149" s="165"/>
      <c r="B1149" s="165"/>
      <c r="C1149" s="165"/>
      <c r="D1149" s="165"/>
      <c r="E1149" s="234" t="s">
        <v>1016</v>
      </c>
      <c r="F1149" s="234"/>
      <c r="G1149" s="172">
        <v>12.5</v>
      </c>
    </row>
    <row r="1150" spans="1:7" x14ac:dyDescent="0.25">
      <c r="A1150" s="165"/>
      <c r="B1150" s="165"/>
      <c r="C1150" s="165"/>
      <c r="D1150" s="165"/>
      <c r="E1150" s="234" t="s">
        <v>1017</v>
      </c>
      <c r="F1150" s="234"/>
      <c r="G1150" s="172">
        <v>60.56</v>
      </c>
    </row>
    <row r="1151" spans="1:7" x14ac:dyDescent="0.25">
      <c r="A1151" s="165"/>
      <c r="B1151" s="165"/>
      <c r="C1151" s="230"/>
      <c r="D1151" s="230"/>
      <c r="E1151" s="165"/>
      <c r="F1151" s="165"/>
      <c r="G1151" s="165"/>
    </row>
    <row r="1152" spans="1:7" x14ac:dyDescent="0.25">
      <c r="A1152" s="231" t="s">
        <v>1318</v>
      </c>
      <c r="B1152" s="231"/>
      <c r="C1152" s="231"/>
      <c r="D1152" s="231"/>
      <c r="E1152" s="231"/>
      <c r="F1152" s="231"/>
      <c r="G1152" s="231"/>
    </row>
    <row r="1153" spans="1:7" ht="22.5" x14ac:dyDescent="0.25">
      <c r="A1153" s="232" t="s">
        <v>225</v>
      </c>
      <c r="B1153" s="232"/>
      <c r="C1153" s="166" t="s">
        <v>226</v>
      </c>
      <c r="D1153" s="166" t="s">
        <v>227</v>
      </c>
      <c r="E1153" s="166" t="s">
        <v>228</v>
      </c>
      <c r="F1153" s="166" t="s">
        <v>229</v>
      </c>
      <c r="G1153" s="166" t="s">
        <v>3</v>
      </c>
    </row>
    <row r="1154" spans="1:7" x14ac:dyDescent="0.25">
      <c r="A1154" s="167" t="s">
        <v>1308</v>
      </c>
      <c r="B1154" s="168" t="s">
        <v>1309</v>
      </c>
      <c r="C1154" s="167" t="s">
        <v>1007</v>
      </c>
      <c r="D1154" s="167" t="s">
        <v>124</v>
      </c>
      <c r="E1154" s="169">
        <v>2</v>
      </c>
      <c r="F1154" s="170">
        <v>1.69</v>
      </c>
      <c r="G1154" s="170">
        <v>3.38</v>
      </c>
    </row>
    <row r="1155" spans="1:7" x14ac:dyDescent="0.25">
      <c r="A1155" s="167" t="s">
        <v>1310</v>
      </c>
      <c r="B1155" s="168" t="s">
        <v>1311</v>
      </c>
      <c r="C1155" s="167" t="s">
        <v>1007</v>
      </c>
      <c r="D1155" s="167" t="s">
        <v>238</v>
      </c>
      <c r="E1155" s="169">
        <v>0.01</v>
      </c>
      <c r="F1155" s="170">
        <v>11.88</v>
      </c>
      <c r="G1155" s="170">
        <v>0.12</v>
      </c>
    </row>
    <row r="1156" spans="1:7" x14ac:dyDescent="0.25">
      <c r="A1156" s="167" t="s">
        <v>1312</v>
      </c>
      <c r="B1156" s="168" t="s">
        <v>1313</v>
      </c>
      <c r="C1156" s="167" t="s">
        <v>1007</v>
      </c>
      <c r="D1156" s="167" t="s">
        <v>125</v>
      </c>
      <c r="E1156" s="169">
        <v>1.1000000000000001</v>
      </c>
      <c r="F1156" s="170">
        <v>28.8</v>
      </c>
      <c r="G1156" s="170">
        <v>31.68</v>
      </c>
    </row>
    <row r="1157" spans="1:7" x14ac:dyDescent="0.25">
      <c r="A1157" s="165"/>
      <c r="B1157" s="165"/>
      <c r="C1157" s="165"/>
      <c r="D1157" s="165"/>
      <c r="E1157" s="233" t="s">
        <v>230</v>
      </c>
      <c r="F1157" s="233"/>
      <c r="G1157" s="171">
        <v>35.18</v>
      </c>
    </row>
    <row r="1158" spans="1:7" ht="22.5" x14ac:dyDescent="0.25">
      <c r="A1158" s="232" t="s">
        <v>231</v>
      </c>
      <c r="B1158" s="232"/>
      <c r="C1158" s="166" t="s">
        <v>226</v>
      </c>
      <c r="D1158" s="166" t="s">
        <v>227</v>
      </c>
      <c r="E1158" s="166" t="s">
        <v>228</v>
      </c>
      <c r="F1158" s="166" t="s">
        <v>229</v>
      </c>
      <c r="G1158" s="166" t="s">
        <v>3</v>
      </c>
    </row>
    <row r="1159" spans="1:7" x14ac:dyDescent="0.25">
      <c r="A1159" s="167" t="s">
        <v>1314</v>
      </c>
      <c r="B1159" s="168" t="s">
        <v>1315</v>
      </c>
      <c r="C1159" s="167" t="s">
        <v>1007</v>
      </c>
      <c r="D1159" s="167" t="s">
        <v>232</v>
      </c>
      <c r="E1159" s="169">
        <v>0.3</v>
      </c>
      <c r="F1159" s="170">
        <v>23.42</v>
      </c>
      <c r="G1159" s="170">
        <v>7.03</v>
      </c>
    </row>
    <row r="1160" spans="1:7" x14ac:dyDescent="0.25">
      <c r="A1160" s="167" t="s">
        <v>1015</v>
      </c>
      <c r="B1160" s="168" t="s">
        <v>233</v>
      </c>
      <c r="C1160" s="167" t="s">
        <v>1007</v>
      </c>
      <c r="D1160" s="167" t="s">
        <v>232</v>
      </c>
      <c r="E1160" s="169">
        <v>0.3</v>
      </c>
      <c r="F1160" s="170">
        <v>19.5</v>
      </c>
      <c r="G1160" s="170">
        <v>5.85</v>
      </c>
    </row>
    <row r="1161" spans="1:7" x14ac:dyDescent="0.25">
      <c r="A1161" s="165"/>
      <c r="B1161" s="165"/>
      <c r="C1161" s="165"/>
      <c r="D1161" s="165"/>
      <c r="E1161" s="233" t="s">
        <v>234</v>
      </c>
      <c r="F1161" s="233"/>
      <c r="G1161" s="171">
        <v>12.88</v>
      </c>
    </row>
    <row r="1162" spans="1:7" x14ac:dyDescent="0.25">
      <c r="A1162" s="165"/>
      <c r="B1162" s="165"/>
      <c r="C1162" s="165"/>
      <c r="D1162" s="165"/>
      <c r="E1162" s="234" t="s">
        <v>235</v>
      </c>
      <c r="F1162" s="234"/>
      <c r="G1162" s="172">
        <v>48.06</v>
      </c>
    </row>
    <row r="1163" spans="1:7" x14ac:dyDescent="0.25">
      <c r="A1163" s="165"/>
      <c r="B1163" s="165"/>
      <c r="C1163" s="165"/>
      <c r="D1163" s="165"/>
      <c r="E1163" s="234" t="s">
        <v>259</v>
      </c>
      <c r="F1163" s="234"/>
      <c r="G1163" s="172">
        <v>4.88</v>
      </c>
    </row>
    <row r="1164" spans="1:7" x14ac:dyDescent="0.25">
      <c r="A1164" s="165"/>
      <c r="B1164" s="165"/>
      <c r="C1164" s="165"/>
      <c r="D1164" s="165"/>
      <c r="E1164" s="234" t="s">
        <v>236</v>
      </c>
      <c r="F1164" s="234"/>
      <c r="G1164" s="172">
        <v>48.06</v>
      </c>
    </row>
    <row r="1165" spans="1:7" x14ac:dyDescent="0.25">
      <c r="A1165" s="165"/>
      <c r="B1165" s="165"/>
      <c r="C1165" s="165"/>
      <c r="D1165" s="165"/>
      <c r="E1165" s="234" t="s">
        <v>1016</v>
      </c>
      <c r="F1165" s="234"/>
      <c r="G1165" s="172">
        <v>12.5</v>
      </c>
    </row>
    <row r="1166" spans="1:7" x14ac:dyDescent="0.25">
      <c r="A1166" s="165"/>
      <c r="B1166" s="165"/>
      <c r="C1166" s="165"/>
      <c r="D1166" s="165"/>
      <c r="E1166" s="234" t="s">
        <v>1017</v>
      </c>
      <c r="F1166" s="234"/>
      <c r="G1166" s="172">
        <v>60.56</v>
      </c>
    </row>
    <row r="1167" spans="1:7" x14ac:dyDescent="0.25">
      <c r="A1167" s="165"/>
      <c r="B1167" s="165"/>
      <c r="C1167" s="230"/>
      <c r="D1167" s="230"/>
      <c r="E1167" s="165"/>
      <c r="F1167" s="165"/>
      <c r="G1167" s="165"/>
    </row>
    <row r="1168" spans="1:7" x14ac:dyDescent="0.25">
      <c r="A1168" s="231" t="s">
        <v>1319</v>
      </c>
      <c r="B1168" s="231"/>
      <c r="C1168" s="231"/>
      <c r="D1168" s="231"/>
      <c r="E1168" s="231"/>
      <c r="F1168" s="231"/>
      <c r="G1168" s="231"/>
    </row>
    <row r="1169" spans="1:7" ht="22.5" x14ac:dyDescent="0.25">
      <c r="A1169" s="232" t="s">
        <v>225</v>
      </c>
      <c r="B1169" s="232"/>
      <c r="C1169" s="166" t="s">
        <v>226</v>
      </c>
      <c r="D1169" s="166" t="s">
        <v>227</v>
      </c>
      <c r="E1169" s="166" t="s">
        <v>228</v>
      </c>
      <c r="F1169" s="166" t="s">
        <v>229</v>
      </c>
      <c r="G1169" s="166" t="s">
        <v>3</v>
      </c>
    </row>
    <row r="1170" spans="1:7" ht="33.75" x14ac:dyDescent="0.25">
      <c r="A1170" s="167" t="s">
        <v>1320</v>
      </c>
      <c r="B1170" s="168" t="s">
        <v>1321</v>
      </c>
      <c r="C1170" s="167" t="s">
        <v>242</v>
      </c>
      <c r="D1170" s="167" t="s">
        <v>124</v>
      </c>
      <c r="E1170" s="169">
        <v>1.27</v>
      </c>
      <c r="F1170" s="170">
        <v>0.28000000000000003</v>
      </c>
      <c r="G1170" s="170">
        <v>0.36</v>
      </c>
    </row>
    <row r="1171" spans="1:7" ht="33.75" x14ac:dyDescent="0.25">
      <c r="A1171" s="167" t="s">
        <v>1322</v>
      </c>
      <c r="B1171" s="168" t="s">
        <v>1323</v>
      </c>
      <c r="C1171" s="167" t="s">
        <v>242</v>
      </c>
      <c r="D1171" s="167" t="s">
        <v>128</v>
      </c>
      <c r="E1171" s="169">
        <v>1.27</v>
      </c>
      <c r="F1171" s="170">
        <v>4.18</v>
      </c>
      <c r="G1171" s="170">
        <v>5.31</v>
      </c>
    </row>
    <row r="1172" spans="1:7" ht="22.5" x14ac:dyDescent="0.25">
      <c r="A1172" s="167" t="s">
        <v>1324</v>
      </c>
      <c r="B1172" s="168" t="s">
        <v>1325</v>
      </c>
      <c r="C1172" s="167" t="s">
        <v>242</v>
      </c>
      <c r="D1172" s="167" t="s">
        <v>125</v>
      </c>
      <c r="E1172" s="169">
        <v>1.2749999999999999</v>
      </c>
      <c r="F1172" s="170">
        <v>44.6</v>
      </c>
      <c r="G1172" s="170">
        <v>56.87</v>
      </c>
    </row>
    <row r="1173" spans="1:7" x14ac:dyDescent="0.25">
      <c r="A1173" s="165"/>
      <c r="B1173" s="165"/>
      <c r="C1173" s="165"/>
      <c r="D1173" s="165"/>
      <c r="E1173" s="233" t="s">
        <v>230</v>
      </c>
      <c r="F1173" s="233"/>
      <c r="G1173" s="171">
        <v>62.54</v>
      </c>
    </row>
    <row r="1174" spans="1:7" ht="22.5" x14ac:dyDescent="0.25">
      <c r="A1174" s="232" t="s">
        <v>231</v>
      </c>
      <c r="B1174" s="232"/>
      <c r="C1174" s="166" t="s">
        <v>226</v>
      </c>
      <c r="D1174" s="166" t="s">
        <v>227</v>
      </c>
      <c r="E1174" s="166" t="s">
        <v>228</v>
      </c>
      <c r="F1174" s="166" t="s">
        <v>229</v>
      </c>
      <c r="G1174" s="166" t="s">
        <v>3</v>
      </c>
    </row>
    <row r="1175" spans="1:7" ht="33.75" x14ac:dyDescent="0.25">
      <c r="A1175" s="167" t="s">
        <v>1326</v>
      </c>
      <c r="B1175" s="168" t="s">
        <v>1327</v>
      </c>
      <c r="C1175" s="167" t="s">
        <v>242</v>
      </c>
      <c r="D1175" s="167" t="s">
        <v>321</v>
      </c>
      <c r="E1175" s="169">
        <v>6.8999999999999999E-3</v>
      </c>
      <c r="F1175" s="170">
        <v>23.89</v>
      </c>
      <c r="G1175" s="170">
        <v>0.16</v>
      </c>
    </row>
    <row r="1176" spans="1:7" ht="33.75" x14ac:dyDescent="0.25">
      <c r="A1176" s="167" t="s">
        <v>1328</v>
      </c>
      <c r="B1176" s="168" t="s">
        <v>1329</v>
      </c>
      <c r="C1176" s="167" t="s">
        <v>242</v>
      </c>
      <c r="D1176" s="167" t="s">
        <v>311</v>
      </c>
      <c r="E1176" s="169">
        <v>5.0000000000000001E-3</v>
      </c>
      <c r="F1176" s="170">
        <v>25.03</v>
      </c>
      <c r="G1176" s="170">
        <v>0.13</v>
      </c>
    </row>
    <row r="1177" spans="1:7" x14ac:dyDescent="0.25">
      <c r="A1177" s="167" t="s">
        <v>328</v>
      </c>
      <c r="B1177" s="168" t="s">
        <v>233</v>
      </c>
      <c r="C1177" s="167" t="s">
        <v>242</v>
      </c>
      <c r="D1177" s="167" t="s">
        <v>232</v>
      </c>
      <c r="E1177" s="169">
        <v>0.15</v>
      </c>
      <c r="F1177" s="170">
        <v>19.5</v>
      </c>
      <c r="G1177" s="170">
        <v>2.93</v>
      </c>
    </row>
    <row r="1178" spans="1:7" x14ac:dyDescent="0.25">
      <c r="A1178" s="167" t="s">
        <v>1330</v>
      </c>
      <c r="B1178" s="168" t="s">
        <v>1331</v>
      </c>
      <c r="C1178" s="167" t="s">
        <v>242</v>
      </c>
      <c r="D1178" s="167" t="s">
        <v>232</v>
      </c>
      <c r="E1178" s="169">
        <v>0.115</v>
      </c>
      <c r="F1178" s="170">
        <v>24.42</v>
      </c>
      <c r="G1178" s="170">
        <v>2.81</v>
      </c>
    </row>
    <row r="1179" spans="1:7" x14ac:dyDescent="0.25">
      <c r="A1179" s="165"/>
      <c r="B1179" s="165"/>
      <c r="C1179" s="165"/>
      <c r="D1179" s="165"/>
      <c r="E1179" s="233" t="s">
        <v>234</v>
      </c>
      <c r="F1179" s="233"/>
      <c r="G1179" s="171">
        <v>6.03</v>
      </c>
    </row>
    <row r="1180" spans="1:7" x14ac:dyDescent="0.25">
      <c r="A1180" s="165"/>
      <c r="B1180" s="165"/>
      <c r="C1180" s="165"/>
      <c r="D1180" s="165"/>
      <c r="E1180" s="234" t="s">
        <v>235</v>
      </c>
      <c r="F1180" s="234"/>
      <c r="G1180" s="172">
        <v>68.56</v>
      </c>
    </row>
    <row r="1181" spans="1:7" x14ac:dyDescent="0.25">
      <c r="A1181" s="165"/>
      <c r="B1181" s="165"/>
      <c r="C1181" s="165"/>
      <c r="D1181" s="165"/>
      <c r="E1181" s="234" t="s">
        <v>259</v>
      </c>
      <c r="F1181" s="234"/>
      <c r="G1181" s="172">
        <v>2.52</v>
      </c>
    </row>
    <row r="1182" spans="1:7" x14ac:dyDescent="0.25">
      <c r="A1182" s="165"/>
      <c r="B1182" s="165"/>
      <c r="C1182" s="165"/>
      <c r="D1182" s="165"/>
      <c r="E1182" s="234" t="s">
        <v>236</v>
      </c>
      <c r="F1182" s="234"/>
      <c r="G1182" s="172">
        <v>68.56</v>
      </c>
    </row>
    <row r="1183" spans="1:7" x14ac:dyDescent="0.25">
      <c r="A1183" s="165"/>
      <c r="B1183" s="165"/>
      <c r="C1183" s="165"/>
      <c r="D1183" s="165"/>
      <c r="E1183" s="234" t="s">
        <v>1016</v>
      </c>
      <c r="F1183" s="234"/>
      <c r="G1183" s="172">
        <v>17.829999999999998</v>
      </c>
    </row>
    <row r="1184" spans="1:7" x14ac:dyDescent="0.25">
      <c r="A1184" s="165"/>
      <c r="B1184" s="165"/>
      <c r="C1184" s="165"/>
      <c r="D1184" s="165"/>
      <c r="E1184" s="234" t="s">
        <v>1017</v>
      </c>
      <c r="F1184" s="234"/>
      <c r="G1184" s="172">
        <v>86.39</v>
      </c>
    </row>
    <row r="1185" spans="1:7" x14ac:dyDescent="0.25">
      <c r="A1185" s="165"/>
      <c r="B1185" s="165"/>
      <c r="C1185" s="230"/>
      <c r="D1185" s="230"/>
      <c r="E1185" s="165"/>
      <c r="F1185" s="165"/>
      <c r="G1185" s="165"/>
    </row>
    <row r="1186" spans="1:7" x14ac:dyDescent="0.25">
      <c r="A1186" s="231" t="s">
        <v>1332</v>
      </c>
      <c r="B1186" s="231"/>
      <c r="C1186" s="231"/>
      <c r="D1186" s="231"/>
      <c r="E1186" s="231"/>
      <c r="F1186" s="231"/>
      <c r="G1186" s="231"/>
    </row>
    <row r="1187" spans="1:7" ht="22.5" x14ac:dyDescent="0.25">
      <c r="A1187" s="232" t="s">
        <v>225</v>
      </c>
      <c r="B1187" s="232"/>
      <c r="C1187" s="166" t="s">
        <v>226</v>
      </c>
      <c r="D1187" s="166" t="s">
        <v>227</v>
      </c>
      <c r="E1187" s="166" t="s">
        <v>228</v>
      </c>
      <c r="F1187" s="166" t="s">
        <v>229</v>
      </c>
      <c r="G1187" s="166" t="s">
        <v>3</v>
      </c>
    </row>
    <row r="1188" spans="1:7" ht="22.5" x14ac:dyDescent="0.25">
      <c r="A1188" s="167" t="s">
        <v>314</v>
      </c>
      <c r="B1188" s="168" t="s">
        <v>315</v>
      </c>
      <c r="C1188" s="167" t="s">
        <v>242</v>
      </c>
      <c r="D1188" s="167" t="s">
        <v>238</v>
      </c>
      <c r="E1188" s="169">
        <v>6.0000000000000001E-3</v>
      </c>
      <c r="F1188" s="170">
        <v>22.32</v>
      </c>
      <c r="G1188" s="170">
        <v>0.13</v>
      </c>
    </row>
    <row r="1189" spans="1:7" ht="22.5" x14ac:dyDescent="0.25">
      <c r="A1189" s="167" t="s">
        <v>1333</v>
      </c>
      <c r="B1189" s="168" t="s">
        <v>1334</v>
      </c>
      <c r="C1189" s="167" t="s">
        <v>242</v>
      </c>
      <c r="D1189" s="167" t="s">
        <v>238</v>
      </c>
      <c r="E1189" s="169">
        <v>1.1999999999999999E-3</v>
      </c>
      <c r="F1189" s="170">
        <v>73.28</v>
      </c>
      <c r="G1189" s="170">
        <v>0.09</v>
      </c>
    </row>
    <row r="1190" spans="1:7" ht="22.5" x14ac:dyDescent="0.25">
      <c r="A1190" s="167" t="s">
        <v>1335</v>
      </c>
      <c r="B1190" s="168" t="s">
        <v>1336</v>
      </c>
      <c r="C1190" s="167" t="s">
        <v>242</v>
      </c>
      <c r="D1190" s="167" t="s">
        <v>133</v>
      </c>
      <c r="E1190" s="169">
        <v>1.05</v>
      </c>
      <c r="F1190" s="170">
        <v>28.31</v>
      </c>
      <c r="G1190" s="170">
        <v>29.73</v>
      </c>
    </row>
    <row r="1191" spans="1:7" ht="22.5" x14ac:dyDescent="0.25">
      <c r="A1191" s="167" t="s">
        <v>1337</v>
      </c>
      <c r="B1191" s="168" t="s">
        <v>1338</v>
      </c>
      <c r="C1191" s="167" t="s">
        <v>242</v>
      </c>
      <c r="D1191" s="167" t="s">
        <v>1339</v>
      </c>
      <c r="E1191" s="169">
        <v>0.19800000000000001</v>
      </c>
      <c r="F1191" s="170">
        <v>37.17</v>
      </c>
      <c r="G1191" s="170">
        <v>7.36</v>
      </c>
    </row>
    <row r="1192" spans="1:7" x14ac:dyDescent="0.25">
      <c r="A1192" s="167" t="s">
        <v>1340</v>
      </c>
      <c r="B1192" s="168" t="s">
        <v>1341</v>
      </c>
      <c r="C1192" s="167" t="s">
        <v>242</v>
      </c>
      <c r="D1192" s="167" t="s">
        <v>238</v>
      </c>
      <c r="E1192" s="169">
        <v>4.4999999999999998E-2</v>
      </c>
      <c r="F1192" s="170">
        <v>166.43</v>
      </c>
      <c r="G1192" s="170">
        <v>7.49</v>
      </c>
    </row>
    <row r="1193" spans="1:7" x14ac:dyDescent="0.25">
      <c r="A1193" s="165"/>
      <c r="B1193" s="165"/>
      <c r="C1193" s="165"/>
      <c r="D1193" s="165"/>
      <c r="E1193" s="233" t="s">
        <v>230</v>
      </c>
      <c r="F1193" s="233"/>
      <c r="G1193" s="171">
        <v>44.8</v>
      </c>
    </row>
    <row r="1194" spans="1:7" ht="22.5" x14ac:dyDescent="0.25">
      <c r="A1194" s="232" t="s">
        <v>231</v>
      </c>
      <c r="B1194" s="232"/>
      <c r="C1194" s="166" t="s">
        <v>226</v>
      </c>
      <c r="D1194" s="166" t="s">
        <v>227</v>
      </c>
      <c r="E1194" s="166" t="s">
        <v>228</v>
      </c>
      <c r="F1194" s="166" t="s">
        <v>229</v>
      </c>
      <c r="G1194" s="166" t="s">
        <v>3</v>
      </c>
    </row>
    <row r="1195" spans="1:7" ht="33.75" x14ac:dyDescent="0.25">
      <c r="A1195" s="167" t="s">
        <v>1326</v>
      </c>
      <c r="B1195" s="168" t="s">
        <v>1327</v>
      </c>
      <c r="C1195" s="167" t="s">
        <v>242</v>
      </c>
      <c r="D1195" s="167" t="s">
        <v>321</v>
      </c>
      <c r="E1195" s="169">
        <v>1.83E-2</v>
      </c>
      <c r="F1195" s="170">
        <v>23.89</v>
      </c>
      <c r="G1195" s="170">
        <v>0.44</v>
      </c>
    </row>
    <row r="1196" spans="1:7" ht="33.75" x14ac:dyDescent="0.25">
      <c r="A1196" s="167" t="s">
        <v>1328</v>
      </c>
      <c r="B1196" s="168" t="s">
        <v>1329</v>
      </c>
      <c r="C1196" s="167" t="s">
        <v>242</v>
      </c>
      <c r="D1196" s="167" t="s">
        <v>311</v>
      </c>
      <c r="E1196" s="169">
        <v>1.32E-2</v>
      </c>
      <c r="F1196" s="170">
        <v>25.03</v>
      </c>
      <c r="G1196" s="170">
        <v>0.33</v>
      </c>
    </row>
    <row r="1197" spans="1:7" x14ac:dyDescent="0.25">
      <c r="A1197" s="167" t="s">
        <v>328</v>
      </c>
      <c r="B1197" s="168" t="s">
        <v>233</v>
      </c>
      <c r="C1197" s="167" t="s">
        <v>242</v>
      </c>
      <c r="D1197" s="167" t="s">
        <v>232</v>
      </c>
      <c r="E1197" s="169">
        <v>0.20699999999999999</v>
      </c>
      <c r="F1197" s="170">
        <v>19.5</v>
      </c>
      <c r="G1197" s="170">
        <v>4.04</v>
      </c>
    </row>
    <row r="1198" spans="1:7" x14ac:dyDescent="0.25">
      <c r="A1198" s="167" t="s">
        <v>1330</v>
      </c>
      <c r="B1198" s="168" t="s">
        <v>1331</v>
      </c>
      <c r="C1198" s="167" t="s">
        <v>242</v>
      </c>
      <c r="D1198" s="167" t="s">
        <v>232</v>
      </c>
      <c r="E1198" s="169">
        <v>0.112</v>
      </c>
      <c r="F1198" s="170">
        <v>24.42</v>
      </c>
      <c r="G1198" s="170">
        <v>2.74</v>
      </c>
    </row>
    <row r="1199" spans="1:7" x14ac:dyDescent="0.25">
      <c r="A1199" s="165"/>
      <c r="B1199" s="165"/>
      <c r="C1199" s="165"/>
      <c r="D1199" s="165"/>
      <c r="E1199" s="233" t="s">
        <v>234</v>
      </c>
      <c r="F1199" s="233"/>
      <c r="G1199" s="171">
        <v>7.55</v>
      </c>
    </row>
    <row r="1200" spans="1:7" x14ac:dyDescent="0.25">
      <c r="A1200" s="165"/>
      <c r="B1200" s="165"/>
      <c r="C1200" s="165"/>
      <c r="D1200" s="165"/>
      <c r="E1200" s="234" t="s">
        <v>235</v>
      </c>
      <c r="F1200" s="234"/>
      <c r="G1200" s="172">
        <v>52.35</v>
      </c>
    </row>
    <row r="1201" spans="1:7" x14ac:dyDescent="0.25">
      <c r="A1201" s="165"/>
      <c r="B1201" s="165"/>
      <c r="C1201" s="165"/>
      <c r="D1201" s="165"/>
      <c r="E1201" s="234" t="s">
        <v>259</v>
      </c>
      <c r="F1201" s="234"/>
      <c r="G1201" s="172">
        <v>3.54</v>
      </c>
    </row>
    <row r="1202" spans="1:7" x14ac:dyDescent="0.25">
      <c r="A1202" s="165"/>
      <c r="B1202" s="165"/>
      <c r="C1202" s="165"/>
      <c r="D1202" s="165"/>
      <c r="E1202" s="234" t="s">
        <v>236</v>
      </c>
      <c r="F1202" s="234"/>
      <c r="G1202" s="172">
        <v>52.35</v>
      </c>
    </row>
    <row r="1203" spans="1:7" x14ac:dyDescent="0.25">
      <c r="A1203" s="165"/>
      <c r="B1203" s="165"/>
      <c r="C1203" s="165"/>
      <c r="D1203" s="165"/>
      <c r="E1203" s="234" t="s">
        <v>1016</v>
      </c>
      <c r="F1203" s="234"/>
      <c r="G1203" s="172">
        <v>13.62</v>
      </c>
    </row>
    <row r="1204" spans="1:7" x14ac:dyDescent="0.25">
      <c r="A1204" s="165"/>
      <c r="B1204" s="165"/>
      <c r="C1204" s="165"/>
      <c r="D1204" s="165"/>
      <c r="E1204" s="234" t="s">
        <v>1017</v>
      </c>
      <c r="F1204" s="234"/>
      <c r="G1204" s="172">
        <v>65.97</v>
      </c>
    </row>
    <row r="1205" spans="1:7" x14ac:dyDescent="0.25">
      <c r="A1205" s="165"/>
      <c r="B1205" s="165"/>
      <c r="C1205" s="230"/>
      <c r="D1205" s="230"/>
      <c r="E1205" s="165"/>
      <c r="F1205" s="165"/>
      <c r="G1205" s="165"/>
    </row>
    <row r="1206" spans="1:7" x14ac:dyDescent="0.25">
      <c r="A1206" s="231" t="s">
        <v>1342</v>
      </c>
      <c r="B1206" s="231"/>
      <c r="C1206" s="231"/>
      <c r="D1206" s="231"/>
      <c r="E1206" s="231"/>
      <c r="F1206" s="231"/>
      <c r="G1206" s="231"/>
    </row>
    <row r="1207" spans="1:7" ht="22.5" x14ac:dyDescent="0.25">
      <c r="A1207" s="232" t="s">
        <v>225</v>
      </c>
      <c r="B1207" s="232"/>
      <c r="C1207" s="166" t="s">
        <v>226</v>
      </c>
      <c r="D1207" s="166" t="s">
        <v>227</v>
      </c>
      <c r="E1207" s="166" t="s">
        <v>228</v>
      </c>
      <c r="F1207" s="166" t="s">
        <v>229</v>
      </c>
      <c r="G1207" s="166" t="s">
        <v>3</v>
      </c>
    </row>
    <row r="1208" spans="1:7" ht="22.5" x14ac:dyDescent="0.25">
      <c r="A1208" s="167" t="s">
        <v>1343</v>
      </c>
      <c r="B1208" s="168" t="s">
        <v>1344</v>
      </c>
      <c r="C1208" s="167" t="s">
        <v>242</v>
      </c>
      <c r="D1208" s="167" t="s">
        <v>133</v>
      </c>
      <c r="E1208" s="169">
        <v>1.05</v>
      </c>
      <c r="F1208" s="170">
        <v>39.15</v>
      </c>
      <c r="G1208" s="170">
        <v>41.11</v>
      </c>
    </row>
    <row r="1209" spans="1:7" ht="22.5" x14ac:dyDescent="0.25">
      <c r="A1209" s="167" t="s">
        <v>314</v>
      </c>
      <c r="B1209" s="168" t="s">
        <v>315</v>
      </c>
      <c r="C1209" s="167" t="s">
        <v>242</v>
      </c>
      <c r="D1209" s="167" t="s">
        <v>238</v>
      </c>
      <c r="E1209" s="169">
        <v>8.0000000000000002E-3</v>
      </c>
      <c r="F1209" s="170">
        <v>22.32</v>
      </c>
      <c r="G1209" s="170">
        <v>0.18</v>
      </c>
    </row>
    <row r="1210" spans="1:7" ht="22.5" x14ac:dyDescent="0.25">
      <c r="A1210" s="167" t="s">
        <v>1333</v>
      </c>
      <c r="B1210" s="168" t="s">
        <v>1334</v>
      </c>
      <c r="C1210" s="167" t="s">
        <v>242</v>
      </c>
      <c r="D1210" s="167" t="s">
        <v>238</v>
      </c>
      <c r="E1210" s="169">
        <v>1.6000000000000001E-3</v>
      </c>
      <c r="F1210" s="170">
        <v>73.28</v>
      </c>
      <c r="G1210" s="170">
        <v>0.12</v>
      </c>
    </row>
    <row r="1211" spans="1:7" ht="22.5" x14ac:dyDescent="0.25">
      <c r="A1211" s="167" t="s">
        <v>1337</v>
      </c>
      <c r="B1211" s="168" t="s">
        <v>1338</v>
      </c>
      <c r="C1211" s="167" t="s">
        <v>242</v>
      </c>
      <c r="D1211" s="167" t="s">
        <v>1339</v>
      </c>
      <c r="E1211" s="169">
        <v>5.2999999999999999E-2</v>
      </c>
      <c r="F1211" s="170">
        <v>37.17</v>
      </c>
      <c r="G1211" s="170">
        <v>1.97</v>
      </c>
    </row>
    <row r="1212" spans="1:7" x14ac:dyDescent="0.25">
      <c r="A1212" s="167" t="s">
        <v>1340</v>
      </c>
      <c r="B1212" s="168" t="s">
        <v>1341</v>
      </c>
      <c r="C1212" s="167" t="s">
        <v>242</v>
      </c>
      <c r="D1212" s="167" t="s">
        <v>238</v>
      </c>
      <c r="E1212" s="169">
        <v>5.8999999999999997E-2</v>
      </c>
      <c r="F1212" s="170">
        <v>166.43</v>
      </c>
      <c r="G1212" s="170">
        <v>9.82</v>
      </c>
    </row>
    <row r="1213" spans="1:7" x14ac:dyDescent="0.25">
      <c r="A1213" s="165"/>
      <c r="B1213" s="165"/>
      <c r="C1213" s="165"/>
      <c r="D1213" s="165"/>
      <c r="E1213" s="233" t="s">
        <v>230</v>
      </c>
      <c r="F1213" s="233"/>
      <c r="G1213" s="171">
        <v>53.2</v>
      </c>
    </row>
    <row r="1214" spans="1:7" ht="22.5" x14ac:dyDescent="0.25">
      <c r="A1214" s="232" t="s">
        <v>231</v>
      </c>
      <c r="B1214" s="232"/>
      <c r="C1214" s="166" t="s">
        <v>226</v>
      </c>
      <c r="D1214" s="166" t="s">
        <v>227</v>
      </c>
      <c r="E1214" s="166" t="s">
        <v>228</v>
      </c>
      <c r="F1214" s="166" t="s">
        <v>229</v>
      </c>
      <c r="G1214" s="166" t="s">
        <v>3</v>
      </c>
    </row>
    <row r="1215" spans="1:7" ht="33.75" x14ac:dyDescent="0.25">
      <c r="A1215" s="167" t="s">
        <v>1326</v>
      </c>
      <c r="B1215" s="168" t="s">
        <v>1327</v>
      </c>
      <c r="C1215" s="167" t="s">
        <v>242</v>
      </c>
      <c r="D1215" s="167" t="s">
        <v>321</v>
      </c>
      <c r="E1215" s="169">
        <v>1.83E-2</v>
      </c>
      <c r="F1215" s="170">
        <v>23.89</v>
      </c>
      <c r="G1215" s="170">
        <v>0.44</v>
      </c>
    </row>
    <row r="1216" spans="1:7" ht="33.75" x14ac:dyDescent="0.25">
      <c r="A1216" s="167" t="s">
        <v>1328</v>
      </c>
      <c r="B1216" s="168" t="s">
        <v>1329</v>
      </c>
      <c r="C1216" s="167" t="s">
        <v>242</v>
      </c>
      <c r="D1216" s="167" t="s">
        <v>311</v>
      </c>
      <c r="E1216" s="169">
        <v>1.32E-2</v>
      </c>
      <c r="F1216" s="170">
        <v>25.03</v>
      </c>
      <c r="G1216" s="170">
        <v>0.33</v>
      </c>
    </row>
    <row r="1217" spans="1:7" x14ac:dyDescent="0.25">
      <c r="A1217" s="167" t="s">
        <v>328</v>
      </c>
      <c r="B1217" s="168" t="s">
        <v>233</v>
      </c>
      <c r="C1217" s="167" t="s">
        <v>242</v>
      </c>
      <c r="D1217" s="167" t="s">
        <v>232</v>
      </c>
      <c r="E1217" s="169">
        <v>0.28199999999999997</v>
      </c>
      <c r="F1217" s="170">
        <v>19.5</v>
      </c>
      <c r="G1217" s="170">
        <v>5.5</v>
      </c>
    </row>
    <row r="1218" spans="1:7" x14ac:dyDescent="0.25">
      <c r="A1218" s="167" t="s">
        <v>1330</v>
      </c>
      <c r="B1218" s="168" t="s">
        <v>1331</v>
      </c>
      <c r="C1218" s="167" t="s">
        <v>242</v>
      </c>
      <c r="D1218" s="167" t="s">
        <v>232</v>
      </c>
      <c r="E1218" s="169">
        <v>0.188</v>
      </c>
      <c r="F1218" s="170">
        <v>24.42</v>
      </c>
      <c r="G1218" s="170">
        <v>4.59</v>
      </c>
    </row>
    <row r="1219" spans="1:7" x14ac:dyDescent="0.25">
      <c r="A1219" s="165"/>
      <c r="B1219" s="165"/>
      <c r="C1219" s="165"/>
      <c r="D1219" s="165"/>
      <c r="E1219" s="233" t="s">
        <v>234</v>
      </c>
      <c r="F1219" s="233"/>
      <c r="G1219" s="171">
        <v>10.86</v>
      </c>
    </row>
    <row r="1220" spans="1:7" x14ac:dyDescent="0.25">
      <c r="A1220" s="165"/>
      <c r="B1220" s="165"/>
      <c r="C1220" s="165"/>
      <c r="D1220" s="165"/>
      <c r="E1220" s="234" t="s">
        <v>235</v>
      </c>
      <c r="F1220" s="234"/>
      <c r="G1220" s="172">
        <v>64.06</v>
      </c>
    </row>
    <row r="1221" spans="1:7" x14ac:dyDescent="0.25">
      <c r="A1221" s="165"/>
      <c r="B1221" s="165"/>
      <c r="C1221" s="165"/>
      <c r="D1221" s="165"/>
      <c r="E1221" s="234" t="s">
        <v>259</v>
      </c>
      <c r="F1221" s="234"/>
      <c r="G1221" s="172">
        <v>4.62</v>
      </c>
    </row>
    <row r="1222" spans="1:7" x14ac:dyDescent="0.25">
      <c r="A1222" s="165"/>
      <c r="B1222" s="165"/>
      <c r="C1222" s="165"/>
      <c r="D1222" s="165"/>
      <c r="E1222" s="234" t="s">
        <v>236</v>
      </c>
      <c r="F1222" s="234"/>
      <c r="G1222" s="172">
        <v>64.06</v>
      </c>
    </row>
    <row r="1223" spans="1:7" x14ac:dyDescent="0.25">
      <c r="A1223" s="165"/>
      <c r="B1223" s="165"/>
      <c r="C1223" s="165"/>
      <c r="D1223" s="165"/>
      <c r="E1223" s="234" t="s">
        <v>1016</v>
      </c>
      <c r="F1223" s="234"/>
      <c r="G1223" s="172">
        <v>16.66</v>
      </c>
    </row>
    <row r="1224" spans="1:7" x14ac:dyDescent="0.25">
      <c r="A1224" s="165"/>
      <c r="B1224" s="165"/>
      <c r="C1224" s="165"/>
      <c r="D1224" s="165"/>
      <c r="E1224" s="234" t="s">
        <v>1017</v>
      </c>
      <c r="F1224" s="234"/>
      <c r="G1224" s="172">
        <v>80.72</v>
      </c>
    </row>
    <row r="1225" spans="1:7" x14ac:dyDescent="0.25">
      <c r="A1225" s="165"/>
      <c r="B1225" s="165"/>
      <c r="C1225" s="230"/>
      <c r="D1225" s="230"/>
      <c r="E1225" s="165"/>
      <c r="F1225" s="165"/>
      <c r="G1225" s="165"/>
    </row>
    <row r="1226" spans="1:7" x14ac:dyDescent="0.25">
      <c r="A1226" s="231" t="s">
        <v>1345</v>
      </c>
      <c r="B1226" s="231"/>
      <c r="C1226" s="231"/>
      <c r="D1226" s="231"/>
      <c r="E1226" s="231"/>
      <c r="F1226" s="231"/>
      <c r="G1226" s="231"/>
    </row>
    <row r="1227" spans="1:7" ht="22.5" x14ac:dyDescent="0.25">
      <c r="A1227" s="232" t="s">
        <v>225</v>
      </c>
      <c r="B1227" s="232"/>
      <c r="C1227" s="166" t="s">
        <v>226</v>
      </c>
      <c r="D1227" s="166" t="s">
        <v>227</v>
      </c>
      <c r="E1227" s="166" t="s">
        <v>228</v>
      </c>
      <c r="F1227" s="166" t="s">
        <v>229</v>
      </c>
      <c r="G1227" s="166" t="s">
        <v>3</v>
      </c>
    </row>
    <row r="1228" spans="1:7" ht="22.5" x14ac:dyDescent="0.25">
      <c r="A1228" s="167" t="s">
        <v>1346</v>
      </c>
      <c r="B1228" s="168" t="s">
        <v>1347</v>
      </c>
      <c r="C1228" s="167" t="s">
        <v>242</v>
      </c>
      <c r="D1228" s="167" t="s">
        <v>133</v>
      </c>
      <c r="E1228" s="169">
        <v>1.05</v>
      </c>
      <c r="F1228" s="170">
        <v>52.5</v>
      </c>
      <c r="G1228" s="170">
        <v>55.13</v>
      </c>
    </row>
    <row r="1229" spans="1:7" ht="22.5" x14ac:dyDescent="0.25">
      <c r="A1229" s="167" t="s">
        <v>314</v>
      </c>
      <c r="B1229" s="168" t="s">
        <v>315</v>
      </c>
      <c r="C1229" s="167" t="s">
        <v>242</v>
      </c>
      <c r="D1229" s="167" t="s">
        <v>238</v>
      </c>
      <c r="E1229" s="169">
        <v>1.2999999999999999E-2</v>
      </c>
      <c r="F1229" s="170">
        <v>22.32</v>
      </c>
      <c r="G1229" s="170">
        <v>0.28999999999999998</v>
      </c>
    </row>
    <row r="1230" spans="1:7" ht="22.5" x14ac:dyDescent="0.25">
      <c r="A1230" s="167" t="s">
        <v>1333</v>
      </c>
      <c r="B1230" s="168" t="s">
        <v>1334</v>
      </c>
      <c r="C1230" s="167" t="s">
        <v>242</v>
      </c>
      <c r="D1230" s="167" t="s">
        <v>238</v>
      </c>
      <c r="E1230" s="169">
        <v>2.3999999999999998E-3</v>
      </c>
      <c r="F1230" s="170">
        <v>73.28</v>
      </c>
      <c r="G1230" s="170">
        <v>0.18</v>
      </c>
    </row>
    <row r="1231" spans="1:7" ht="22.5" x14ac:dyDescent="0.25">
      <c r="A1231" s="167" t="s">
        <v>1337</v>
      </c>
      <c r="B1231" s="168" t="s">
        <v>1338</v>
      </c>
      <c r="C1231" s="167" t="s">
        <v>242</v>
      </c>
      <c r="D1231" s="167" t="s">
        <v>1339</v>
      </c>
      <c r="E1231" s="169">
        <v>8.1000000000000003E-2</v>
      </c>
      <c r="F1231" s="170">
        <v>37.17</v>
      </c>
      <c r="G1231" s="170">
        <v>3.01</v>
      </c>
    </row>
    <row r="1232" spans="1:7" x14ac:dyDescent="0.25">
      <c r="A1232" s="167" t="s">
        <v>1340</v>
      </c>
      <c r="B1232" s="168" t="s">
        <v>1341</v>
      </c>
      <c r="C1232" s="167" t="s">
        <v>242</v>
      </c>
      <c r="D1232" s="167" t="s">
        <v>238</v>
      </c>
      <c r="E1232" s="169">
        <v>0.09</v>
      </c>
      <c r="F1232" s="170">
        <v>166.43</v>
      </c>
      <c r="G1232" s="170">
        <v>14.98</v>
      </c>
    </row>
    <row r="1233" spans="1:7" x14ac:dyDescent="0.25">
      <c r="A1233" s="165"/>
      <c r="B1233" s="165"/>
      <c r="C1233" s="165"/>
      <c r="D1233" s="165"/>
      <c r="E1233" s="233" t="s">
        <v>230</v>
      </c>
      <c r="F1233" s="233"/>
      <c r="G1233" s="171">
        <v>73.59</v>
      </c>
    </row>
    <row r="1234" spans="1:7" ht="22.5" x14ac:dyDescent="0.25">
      <c r="A1234" s="232" t="s">
        <v>231</v>
      </c>
      <c r="B1234" s="232"/>
      <c r="C1234" s="166" t="s">
        <v>226</v>
      </c>
      <c r="D1234" s="166" t="s">
        <v>227</v>
      </c>
      <c r="E1234" s="166" t="s">
        <v>228</v>
      </c>
      <c r="F1234" s="166" t="s">
        <v>229</v>
      </c>
      <c r="G1234" s="166" t="s">
        <v>3</v>
      </c>
    </row>
    <row r="1235" spans="1:7" ht="33.75" x14ac:dyDescent="0.25">
      <c r="A1235" s="167" t="s">
        <v>1326</v>
      </c>
      <c r="B1235" s="168" t="s">
        <v>1327</v>
      </c>
      <c r="C1235" s="167" t="s">
        <v>242</v>
      </c>
      <c r="D1235" s="167" t="s">
        <v>321</v>
      </c>
      <c r="E1235" s="169">
        <v>1.83E-2</v>
      </c>
      <c r="F1235" s="170">
        <v>23.89</v>
      </c>
      <c r="G1235" s="170">
        <v>0.44</v>
      </c>
    </row>
    <row r="1236" spans="1:7" ht="33.75" x14ac:dyDescent="0.25">
      <c r="A1236" s="167" t="s">
        <v>1328</v>
      </c>
      <c r="B1236" s="168" t="s">
        <v>1329</v>
      </c>
      <c r="C1236" s="167" t="s">
        <v>242</v>
      </c>
      <c r="D1236" s="167" t="s">
        <v>311</v>
      </c>
      <c r="E1236" s="169">
        <v>1.32E-2</v>
      </c>
      <c r="F1236" s="170">
        <v>25.03</v>
      </c>
      <c r="G1236" s="170">
        <v>0.33</v>
      </c>
    </row>
    <row r="1237" spans="1:7" x14ac:dyDescent="0.25">
      <c r="A1237" s="167" t="s">
        <v>328</v>
      </c>
      <c r="B1237" s="168" t="s">
        <v>233</v>
      </c>
      <c r="C1237" s="167" t="s">
        <v>242</v>
      </c>
      <c r="D1237" s="167" t="s">
        <v>232</v>
      </c>
      <c r="E1237" s="169">
        <v>0.371</v>
      </c>
      <c r="F1237" s="170">
        <v>19.5</v>
      </c>
      <c r="G1237" s="170">
        <v>7.23</v>
      </c>
    </row>
    <row r="1238" spans="1:7" x14ac:dyDescent="0.25">
      <c r="A1238" s="167" t="s">
        <v>1330</v>
      </c>
      <c r="B1238" s="168" t="s">
        <v>1331</v>
      </c>
      <c r="C1238" s="167" t="s">
        <v>242</v>
      </c>
      <c r="D1238" s="167" t="s">
        <v>232</v>
      </c>
      <c r="E1238" s="169">
        <v>0.27700000000000002</v>
      </c>
      <c r="F1238" s="170">
        <v>24.42</v>
      </c>
      <c r="G1238" s="170">
        <v>6.76</v>
      </c>
    </row>
    <row r="1239" spans="1:7" x14ac:dyDescent="0.25">
      <c r="A1239" s="165"/>
      <c r="B1239" s="165"/>
      <c r="C1239" s="165"/>
      <c r="D1239" s="165"/>
      <c r="E1239" s="233" t="s">
        <v>234</v>
      </c>
      <c r="F1239" s="233"/>
      <c r="G1239" s="171">
        <v>14.76</v>
      </c>
    </row>
    <row r="1240" spans="1:7" x14ac:dyDescent="0.25">
      <c r="A1240" s="165"/>
      <c r="B1240" s="165"/>
      <c r="C1240" s="165"/>
      <c r="D1240" s="165"/>
      <c r="E1240" s="234" t="s">
        <v>235</v>
      </c>
      <c r="F1240" s="234"/>
      <c r="G1240" s="172">
        <v>88.35</v>
      </c>
    </row>
    <row r="1241" spans="1:7" x14ac:dyDescent="0.25">
      <c r="A1241" s="165"/>
      <c r="B1241" s="165"/>
      <c r="C1241" s="165"/>
      <c r="D1241" s="165"/>
      <c r="E1241" s="234" t="s">
        <v>259</v>
      </c>
      <c r="F1241" s="234"/>
      <c r="G1241" s="172">
        <v>6.37</v>
      </c>
    </row>
    <row r="1242" spans="1:7" x14ac:dyDescent="0.25">
      <c r="A1242" s="165"/>
      <c r="B1242" s="165"/>
      <c r="C1242" s="165"/>
      <c r="D1242" s="165"/>
      <c r="E1242" s="234" t="s">
        <v>236</v>
      </c>
      <c r="F1242" s="234"/>
      <c r="G1242" s="172">
        <v>88.35</v>
      </c>
    </row>
    <row r="1243" spans="1:7" x14ac:dyDescent="0.25">
      <c r="A1243" s="165"/>
      <c r="B1243" s="165"/>
      <c r="C1243" s="165"/>
      <c r="D1243" s="165"/>
      <c r="E1243" s="234" t="s">
        <v>1016</v>
      </c>
      <c r="F1243" s="234"/>
      <c r="G1243" s="172">
        <v>22.98</v>
      </c>
    </row>
    <row r="1244" spans="1:7" x14ac:dyDescent="0.25">
      <c r="A1244" s="165"/>
      <c r="B1244" s="165"/>
      <c r="C1244" s="165"/>
      <c r="D1244" s="165"/>
      <c r="E1244" s="234" t="s">
        <v>1017</v>
      </c>
      <c r="F1244" s="234"/>
      <c r="G1244" s="172">
        <v>111.33</v>
      </c>
    </row>
    <row r="1245" spans="1:7" x14ac:dyDescent="0.25">
      <c r="A1245" s="165"/>
      <c r="B1245" s="165"/>
      <c r="C1245" s="230"/>
      <c r="D1245" s="230"/>
      <c r="E1245" s="165"/>
      <c r="F1245" s="165"/>
      <c r="G1245" s="165"/>
    </row>
    <row r="1246" spans="1:7" x14ac:dyDescent="0.25">
      <c r="A1246" s="231" t="s">
        <v>1348</v>
      </c>
      <c r="B1246" s="231"/>
      <c r="C1246" s="231"/>
      <c r="D1246" s="231"/>
      <c r="E1246" s="231"/>
      <c r="F1246" s="231"/>
      <c r="G1246" s="231"/>
    </row>
    <row r="1247" spans="1:7" ht="22.5" x14ac:dyDescent="0.25">
      <c r="A1247" s="232" t="s">
        <v>231</v>
      </c>
      <c r="B1247" s="232"/>
      <c r="C1247" s="166" t="s">
        <v>226</v>
      </c>
      <c r="D1247" s="166" t="s">
        <v>227</v>
      </c>
      <c r="E1247" s="166" t="s">
        <v>228</v>
      </c>
      <c r="F1247" s="166" t="s">
        <v>229</v>
      </c>
      <c r="G1247" s="166" t="s">
        <v>3</v>
      </c>
    </row>
    <row r="1248" spans="1:7" ht="22.5" x14ac:dyDescent="0.25">
      <c r="A1248" s="167" t="s">
        <v>1349</v>
      </c>
      <c r="B1248" s="168" t="s">
        <v>1350</v>
      </c>
      <c r="C1248" s="167" t="s">
        <v>1047</v>
      </c>
      <c r="D1248" s="167" t="s">
        <v>127</v>
      </c>
      <c r="E1248" s="169">
        <v>5.0000000000000001E-3</v>
      </c>
      <c r="F1248" s="170">
        <v>617.85</v>
      </c>
      <c r="G1248" s="170">
        <v>3.09</v>
      </c>
    </row>
    <row r="1249" spans="1:7" x14ac:dyDescent="0.25">
      <c r="A1249" s="167" t="s">
        <v>327</v>
      </c>
      <c r="B1249" s="168" t="s">
        <v>239</v>
      </c>
      <c r="C1249" s="167" t="s">
        <v>242</v>
      </c>
      <c r="D1249" s="167" t="s">
        <v>232</v>
      </c>
      <c r="E1249" s="169">
        <v>0.1</v>
      </c>
      <c r="F1249" s="170">
        <v>24.68</v>
      </c>
      <c r="G1249" s="170">
        <v>2.4700000000000002</v>
      </c>
    </row>
    <row r="1250" spans="1:7" x14ac:dyDescent="0.25">
      <c r="A1250" s="167" t="s">
        <v>328</v>
      </c>
      <c r="B1250" s="168" t="s">
        <v>233</v>
      </c>
      <c r="C1250" s="167" t="s">
        <v>242</v>
      </c>
      <c r="D1250" s="167" t="s">
        <v>232</v>
      </c>
      <c r="E1250" s="169">
        <v>0.24</v>
      </c>
      <c r="F1250" s="170">
        <v>19.5</v>
      </c>
      <c r="G1250" s="170">
        <v>4.68</v>
      </c>
    </row>
    <row r="1251" spans="1:7" x14ac:dyDescent="0.25">
      <c r="A1251" s="165"/>
      <c r="B1251" s="165"/>
      <c r="C1251" s="165"/>
      <c r="D1251" s="165"/>
      <c r="E1251" s="233" t="s">
        <v>234</v>
      </c>
      <c r="F1251" s="233"/>
      <c r="G1251" s="171">
        <v>10.24</v>
      </c>
    </row>
    <row r="1252" spans="1:7" x14ac:dyDescent="0.25">
      <c r="A1252" s="165"/>
      <c r="B1252" s="165"/>
      <c r="C1252" s="165"/>
      <c r="D1252" s="165"/>
      <c r="E1252" s="234" t="s">
        <v>235</v>
      </c>
      <c r="F1252" s="234"/>
      <c r="G1252" s="172">
        <v>10.24</v>
      </c>
    </row>
    <row r="1253" spans="1:7" x14ac:dyDescent="0.25">
      <c r="A1253" s="165"/>
      <c r="B1253" s="165"/>
      <c r="C1253" s="165"/>
      <c r="D1253" s="165"/>
      <c r="E1253" s="234" t="s">
        <v>259</v>
      </c>
      <c r="F1253" s="234"/>
      <c r="G1253" s="172">
        <v>3.18</v>
      </c>
    </row>
    <row r="1254" spans="1:7" x14ac:dyDescent="0.25">
      <c r="A1254" s="165"/>
      <c r="B1254" s="165"/>
      <c r="C1254" s="165"/>
      <c r="D1254" s="165"/>
      <c r="E1254" s="234" t="s">
        <v>236</v>
      </c>
      <c r="F1254" s="234"/>
      <c r="G1254" s="172">
        <v>10.24</v>
      </c>
    </row>
    <row r="1255" spans="1:7" x14ac:dyDescent="0.25">
      <c r="A1255" s="165"/>
      <c r="B1255" s="165"/>
      <c r="C1255" s="165"/>
      <c r="D1255" s="165"/>
      <c r="E1255" s="234" t="s">
        <v>1016</v>
      </c>
      <c r="F1255" s="234"/>
      <c r="G1255" s="172">
        <v>2.66</v>
      </c>
    </row>
    <row r="1256" spans="1:7" x14ac:dyDescent="0.25">
      <c r="A1256" s="165"/>
      <c r="B1256" s="165"/>
      <c r="C1256" s="165"/>
      <c r="D1256" s="165"/>
      <c r="E1256" s="234" t="s">
        <v>1017</v>
      </c>
      <c r="F1256" s="234"/>
      <c r="G1256" s="172">
        <v>12.9</v>
      </c>
    </row>
    <row r="1257" spans="1:7" x14ac:dyDescent="0.25">
      <c r="A1257" s="165"/>
      <c r="B1257" s="165"/>
      <c r="C1257" s="230"/>
      <c r="D1257" s="230"/>
      <c r="E1257" s="165"/>
      <c r="F1257" s="165"/>
      <c r="G1257" s="165"/>
    </row>
    <row r="1258" spans="1:7" x14ac:dyDescent="0.25">
      <c r="A1258" s="231" t="s">
        <v>1351</v>
      </c>
      <c r="B1258" s="231"/>
      <c r="C1258" s="231"/>
      <c r="D1258" s="231"/>
      <c r="E1258" s="231"/>
      <c r="F1258" s="231"/>
      <c r="G1258" s="231"/>
    </row>
    <row r="1259" spans="1:7" ht="22.5" x14ac:dyDescent="0.25">
      <c r="A1259" s="232" t="s">
        <v>225</v>
      </c>
      <c r="B1259" s="232"/>
      <c r="C1259" s="166" t="s">
        <v>226</v>
      </c>
      <c r="D1259" s="166" t="s">
        <v>227</v>
      </c>
      <c r="E1259" s="166" t="s">
        <v>228</v>
      </c>
      <c r="F1259" s="166" t="s">
        <v>229</v>
      </c>
      <c r="G1259" s="166" t="s">
        <v>3</v>
      </c>
    </row>
    <row r="1260" spans="1:7" ht="45" x14ac:dyDescent="0.25">
      <c r="A1260" s="167" t="s">
        <v>1352</v>
      </c>
      <c r="B1260" s="168" t="s">
        <v>1353</v>
      </c>
      <c r="C1260" s="167" t="s">
        <v>242</v>
      </c>
      <c r="D1260" s="167" t="s">
        <v>238</v>
      </c>
      <c r="E1260" s="169">
        <v>1.5</v>
      </c>
      <c r="F1260" s="170">
        <v>16</v>
      </c>
      <c r="G1260" s="170">
        <v>24</v>
      </c>
    </row>
    <row r="1261" spans="1:7" x14ac:dyDescent="0.25">
      <c r="A1261" s="165"/>
      <c r="B1261" s="165"/>
      <c r="C1261" s="165"/>
      <c r="D1261" s="165"/>
      <c r="E1261" s="233" t="s">
        <v>230</v>
      </c>
      <c r="F1261" s="233"/>
      <c r="G1261" s="171">
        <v>24</v>
      </c>
    </row>
    <row r="1262" spans="1:7" ht="22.5" x14ac:dyDescent="0.25">
      <c r="A1262" s="232" t="s">
        <v>231</v>
      </c>
      <c r="B1262" s="232"/>
      <c r="C1262" s="166" t="s">
        <v>226</v>
      </c>
      <c r="D1262" s="166" t="s">
        <v>227</v>
      </c>
      <c r="E1262" s="166" t="s">
        <v>228</v>
      </c>
      <c r="F1262" s="166" t="s">
        <v>229</v>
      </c>
      <c r="G1262" s="166" t="s">
        <v>3</v>
      </c>
    </row>
    <row r="1263" spans="1:7" ht="22.5" x14ac:dyDescent="0.25">
      <c r="A1263" s="167" t="s">
        <v>1354</v>
      </c>
      <c r="B1263" s="168" t="s">
        <v>1355</v>
      </c>
      <c r="C1263" s="167" t="s">
        <v>242</v>
      </c>
      <c r="D1263" s="167" t="s">
        <v>232</v>
      </c>
      <c r="E1263" s="169">
        <v>8.5000000000000006E-2</v>
      </c>
      <c r="F1263" s="170">
        <v>19.86</v>
      </c>
      <c r="G1263" s="170">
        <v>1.69</v>
      </c>
    </row>
    <row r="1264" spans="1:7" ht="22.5" x14ac:dyDescent="0.25">
      <c r="A1264" s="167" t="s">
        <v>1356</v>
      </c>
      <c r="B1264" s="168" t="s">
        <v>1357</v>
      </c>
      <c r="C1264" s="167" t="s">
        <v>242</v>
      </c>
      <c r="D1264" s="167" t="s">
        <v>232</v>
      </c>
      <c r="E1264" s="169">
        <v>0.31</v>
      </c>
      <c r="F1264" s="170">
        <v>24.68</v>
      </c>
      <c r="G1264" s="170">
        <v>7.65</v>
      </c>
    </row>
    <row r="1265" spans="1:7" x14ac:dyDescent="0.25">
      <c r="A1265" s="165"/>
      <c r="B1265" s="165"/>
      <c r="C1265" s="165"/>
      <c r="D1265" s="165"/>
      <c r="E1265" s="233" t="s">
        <v>234</v>
      </c>
      <c r="F1265" s="233"/>
      <c r="G1265" s="171">
        <v>9.34</v>
      </c>
    </row>
    <row r="1266" spans="1:7" x14ac:dyDescent="0.25">
      <c r="A1266" s="165"/>
      <c r="B1266" s="165"/>
      <c r="C1266" s="165"/>
      <c r="D1266" s="165"/>
      <c r="E1266" s="234" t="s">
        <v>235</v>
      </c>
      <c r="F1266" s="234"/>
      <c r="G1266" s="172">
        <v>33.340000000000003</v>
      </c>
    </row>
    <row r="1267" spans="1:7" x14ac:dyDescent="0.25">
      <c r="A1267" s="165"/>
      <c r="B1267" s="165"/>
      <c r="C1267" s="165"/>
      <c r="D1267" s="165"/>
      <c r="E1267" s="234" t="s">
        <v>259</v>
      </c>
      <c r="F1267" s="234"/>
      <c r="G1267" s="172">
        <v>3.54</v>
      </c>
    </row>
    <row r="1268" spans="1:7" x14ac:dyDescent="0.25">
      <c r="A1268" s="165"/>
      <c r="B1268" s="165"/>
      <c r="C1268" s="165"/>
      <c r="D1268" s="165"/>
      <c r="E1268" s="234" t="s">
        <v>236</v>
      </c>
      <c r="F1268" s="234"/>
      <c r="G1268" s="172">
        <v>33.340000000000003</v>
      </c>
    </row>
    <row r="1269" spans="1:7" x14ac:dyDescent="0.25">
      <c r="A1269" s="165"/>
      <c r="B1269" s="165"/>
      <c r="C1269" s="165"/>
      <c r="D1269" s="165"/>
      <c r="E1269" s="234" t="s">
        <v>1016</v>
      </c>
      <c r="F1269" s="234"/>
      <c r="G1269" s="172">
        <v>8.67</v>
      </c>
    </row>
    <row r="1270" spans="1:7" x14ac:dyDescent="0.25">
      <c r="A1270" s="165"/>
      <c r="B1270" s="165"/>
      <c r="C1270" s="165"/>
      <c r="D1270" s="165"/>
      <c r="E1270" s="234" t="s">
        <v>1017</v>
      </c>
      <c r="F1270" s="234"/>
      <c r="G1270" s="172">
        <v>42.01</v>
      </c>
    </row>
    <row r="1271" spans="1:7" x14ac:dyDescent="0.25">
      <c r="A1271" s="165"/>
      <c r="B1271" s="165"/>
      <c r="C1271" s="230"/>
      <c r="D1271" s="230"/>
      <c r="E1271" s="165"/>
      <c r="F1271" s="165"/>
      <c r="G1271" s="165"/>
    </row>
    <row r="1272" spans="1:7" x14ac:dyDescent="0.25">
      <c r="A1272" s="231" t="s">
        <v>1358</v>
      </c>
      <c r="B1272" s="231"/>
      <c r="C1272" s="231"/>
      <c r="D1272" s="231"/>
      <c r="E1272" s="231"/>
      <c r="F1272" s="231"/>
      <c r="G1272" s="231"/>
    </row>
    <row r="1273" spans="1:7" ht="22.5" x14ac:dyDescent="0.25">
      <c r="A1273" s="232" t="s">
        <v>231</v>
      </c>
      <c r="B1273" s="232"/>
      <c r="C1273" s="166" t="s">
        <v>226</v>
      </c>
      <c r="D1273" s="166" t="s">
        <v>227</v>
      </c>
      <c r="E1273" s="166" t="s">
        <v>228</v>
      </c>
      <c r="F1273" s="166" t="s">
        <v>229</v>
      </c>
      <c r="G1273" s="166" t="s">
        <v>3</v>
      </c>
    </row>
    <row r="1274" spans="1:7" ht="33.75" x14ac:dyDescent="0.25">
      <c r="A1274" s="167" t="s">
        <v>1359</v>
      </c>
      <c r="B1274" s="168" t="s">
        <v>1360</v>
      </c>
      <c r="C1274" s="167" t="s">
        <v>242</v>
      </c>
      <c r="D1274" s="167" t="s">
        <v>127</v>
      </c>
      <c r="E1274" s="169">
        <v>4.1999999999999997E-3</v>
      </c>
      <c r="F1274" s="170">
        <v>665.76</v>
      </c>
      <c r="G1274" s="170">
        <v>2.8</v>
      </c>
    </row>
    <row r="1275" spans="1:7" x14ac:dyDescent="0.25">
      <c r="A1275" s="167" t="s">
        <v>327</v>
      </c>
      <c r="B1275" s="168" t="s">
        <v>239</v>
      </c>
      <c r="C1275" s="167" t="s">
        <v>242</v>
      </c>
      <c r="D1275" s="167" t="s">
        <v>232</v>
      </c>
      <c r="E1275" s="169">
        <v>0.06</v>
      </c>
      <c r="F1275" s="170">
        <v>24.68</v>
      </c>
      <c r="G1275" s="170">
        <v>1.48</v>
      </c>
    </row>
    <row r="1276" spans="1:7" x14ac:dyDescent="0.25">
      <c r="A1276" s="167" t="s">
        <v>328</v>
      </c>
      <c r="B1276" s="168" t="s">
        <v>233</v>
      </c>
      <c r="C1276" s="167" t="s">
        <v>242</v>
      </c>
      <c r="D1276" s="167" t="s">
        <v>232</v>
      </c>
      <c r="E1276" s="169">
        <v>7.0000000000000001E-3</v>
      </c>
      <c r="F1276" s="170">
        <v>19.5</v>
      </c>
      <c r="G1276" s="170">
        <v>0.14000000000000001</v>
      </c>
    </row>
    <row r="1277" spans="1:7" x14ac:dyDescent="0.25">
      <c r="A1277" s="165"/>
      <c r="B1277" s="165"/>
      <c r="C1277" s="165"/>
      <c r="D1277" s="165"/>
      <c r="E1277" s="233" t="s">
        <v>234</v>
      </c>
      <c r="F1277" s="233"/>
      <c r="G1277" s="171">
        <v>4.42</v>
      </c>
    </row>
    <row r="1278" spans="1:7" x14ac:dyDescent="0.25">
      <c r="A1278" s="165"/>
      <c r="B1278" s="165"/>
      <c r="C1278" s="165"/>
      <c r="D1278" s="165"/>
      <c r="E1278" s="234" t="s">
        <v>235</v>
      </c>
      <c r="F1278" s="234"/>
      <c r="G1278" s="172">
        <v>4.42</v>
      </c>
    </row>
    <row r="1279" spans="1:7" x14ac:dyDescent="0.25">
      <c r="A1279" s="165"/>
      <c r="B1279" s="165"/>
      <c r="C1279" s="165"/>
      <c r="D1279" s="165"/>
      <c r="E1279" s="234" t="s">
        <v>259</v>
      </c>
      <c r="F1279" s="234"/>
      <c r="G1279" s="172">
        <v>0.94</v>
      </c>
    </row>
    <row r="1280" spans="1:7" x14ac:dyDescent="0.25">
      <c r="A1280" s="165"/>
      <c r="B1280" s="165"/>
      <c r="C1280" s="165"/>
      <c r="D1280" s="165"/>
      <c r="E1280" s="234" t="s">
        <v>236</v>
      </c>
      <c r="F1280" s="234"/>
      <c r="G1280" s="172">
        <v>4.42</v>
      </c>
    </row>
    <row r="1281" spans="1:7" x14ac:dyDescent="0.25">
      <c r="A1281" s="165"/>
      <c r="B1281" s="165"/>
      <c r="C1281" s="165"/>
      <c r="D1281" s="165"/>
      <c r="E1281" s="234" t="s">
        <v>1016</v>
      </c>
      <c r="F1281" s="234"/>
      <c r="G1281" s="172">
        <v>1.1499999999999999</v>
      </c>
    </row>
    <row r="1282" spans="1:7" x14ac:dyDescent="0.25">
      <c r="A1282" s="165"/>
      <c r="B1282" s="165"/>
      <c r="C1282" s="165"/>
      <c r="D1282" s="165"/>
      <c r="E1282" s="234" t="s">
        <v>1017</v>
      </c>
      <c r="F1282" s="234"/>
      <c r="G1282" s="172">
        <v>5.57</v>
      </c>
    </row>
    <row r="1283" spans="1:7" x14ac:dyDescent="0.25">
      <c r="A1283" s="165"/>
      <c r="B1283" s="165"/>
      <c r="C1283" s="230"/>
      <c r="D1283" s="230"/>
      <c r="E1283" s="165"/>
      <c r="F1283" s="165"/>
      <c r="G1283" s="165"/>
    </row>
    <row r="1284" spans="1:7" x14ac:dyDescent="0.25">
      <c r="A1284" s="231" t="s">
        <v>1361</v>
      </c>
      <c r="B1284" s="231"/>
      <c r="C1284" s="231"/>
      <c r="D1284" s="231"/>
      <c r="E1284" s="231"/>
      <c r="F1284" s="231"/>
      <c r="G1284" s="231"/>
    </row>
    <row r="1285" spans="1:7" ht="22.5" x14ac:dyDescent="0.25">
      <c r="A1285" s="232" t="s">
        <v>231</v>
      </c>
      <c r="B1285" s="232"/>
      <c r="C1285" s="166" t="s">
        <v>226</v>
      </c>
      <c r="D1285" s="166" t="s">
        <v>227</v>
      </c>
      <c r="E1285" s="166" t="s">
        <v>228</v>
      </c>
      <c r="F1285" s="166" t="s">
        <v>229</v>
      </c>
      <c r="G1285" s="166" t="s">
        <v>3</v>
      </c>
    </row>
    <row r="1286" spans="1:7" ht="56.25" x14ac:dyDescent="0.25">
      <c r="A1286" s="167" t="s">
        <v>1240</v>
      </c>
      <c r="B1286" s="168" t="s">
        <v>1241</v>
      </c>
      <c r="C1286" s="167" t="s">
        <v>242</v>
      </c>
      <c r="D1286" s="167" t="s">
        <v>127</v>
      </c>
      <c r="E1286" s="169">
        <v>3.7600000000000001E-2</v>
      </c>
      <c r="F1286" s="170">
        <v>703.25</v>
      </c>
      <c r="G1286" s="170">
        <v>26.44</v>
      </c>
    </row>
    <row r="1287" spans="1:7" x14ac:dyDescent="0.25">
      <c r="A1287" s="167" t="s">
        <v>327</v>
      </c>
      <c r="B1287" s="168" t="s">
        <v>239</v>
      </c>
      <c r="C1287" s="167" t="s">
        <v>242</v>
      </c>
      <c r="D1287" s="167" t="s">
        <v>232</v>
      </c>
      <c r="E1287" s="169">
        <v>0.28999999999999998</v>
      </c>
      <c r="F1287" s="170">
        <v>24.68</v>
      </c>
      <c r="G1287" s="170">
        <v>7.16</v>
      </c>
    </row>
    <row r="1288" spans="1:7" x14ac:dyDescent="0.25">
      <c r="A1288" s="167" t="s">
        <v>328</v>
      </c>
      <c r="B1288" s="168" t="s">
        <v>233</v>
      </c>
      <c r="C1288" s="167" t="s">
        <v>242</v>
      </c>
      <c r="D1288" s="167" t="s">
        <v>232</v>
      </c>
      <c r="E1288" s="169">
        <v>0.1</v>
      </c>
      <c r="F1288" s="170">
        <v>19.5</v>
      </c>
      <c r="G1288" s="170">
        <v>1.95</v>
      </c>
    </row>
    <row r="1289" spans="1:7" x14ac:dyDescent="0.25">
      <c r="A1289" s="165"/>
      <c r="B1289" s="165"/>
      <c r="C1289" s="165"/>
      <c r="D1289" s="165"/>
      <c r="E1289" s="233" t="s">
        <v>234</v>
      </c>
      <c r="F1289" s="233"/>
      <c r="G1289" s="171">
        <v>35.549999999999997</v>
      </c>
    </row>
    <row r="1290" spans="1:7" x14ac:dyDescent="0.25">
      <c r="A1290" s="165"/>
      <c r="B1290" s="165"/>
      <c r="C1290" s="165"/>
      <c r="D1290" s="165"/>
      <c r="E1290" s="234" t="s">
        <v>235</v>
      </c>
      <c r="F1290" s="234"/>
      <c r="G1290" s="172">
        <v>35.549999999999997</v>
      </c>
    </row>
    <row r="1291" spans="1:7" x14ac:dyDescent="0.25">
      <c r="A1291" s="165"/>
      <c r="B1291" s="165"/>
      <c r="C1291" s="165"/>
      <c r="D1291" s="165"/>
      <c r="E1291" s="234" t="s">
        <v>259</v>
      </c>
      <c r="F1291" s="234"/>
      <c r="G1291" s="172">
        <v>5.66</v>
      </c>
    </row>
    <row r="1292" spans="1:7" x14ac:dyDescent="0.25">
      <c r="A1292" s="165"/>
      <c r="B1292" s="165"/>
      <c r="C1292" s="165"/>
      <c r="D1292" s="165"/>
      <c r="E1292" s="234" t="s">
        <v>236</v>
      </c>
      <c r="F1292" s="234"/>
      <c r="G1292" s="172">
        <v>35.549999999999997</v>
      </c>
    </row>
    <row r="1293" spans="1:7" x14ac:dyDescent="0.25">
      <c r="A1293" s="165"/>
      <c r="B1293" s="165"/>
      <c r="C1293" s="165"/>
      <c r="D1293" s="165"/>
      <c r="E1293" s="234" t="s">
        <v>1016</v>
      </c>
      <c r="F1293" s="234"/>
      <c r="G1293" s="172">
        <v>9.25</v>
      </c>
    </row>
    <row r="1294" spans="1:7" x14ac:dyDescent="0.25">
      <c r="A1294" s="165"/>
      <c r="B1294" s="165"/>
      <c r="C1294" s="165"/>
      <c r="D1294" s="165"/>
      <c r="E1294" s="234" t="s">
        <v>1017</v>
      </c>
      <c r="F1294" s="234"/>
      <c r="G1294" s="172">
        <v>44.8</v>
      </c>
    </row>
    <row r="1295" spans="1:7" x14ac:dyDescent="0.25">
      <c r="A1295" s="165"/>
      <c r="B1295" s="165"/>
      <c r="C1295" s="230"/>
      <c r="D1295" s="230"/>
      <c r="E1295" s="165"/>
      <c r="F1295" s="165"/>
      <c r="G1295" s="165"/>
    </row>
    <row r="1296" spans="1:7" x14ac:dyDescent="0.25">
      <c r="A1296" s="231" t="s">
        <v>1362</v>
      </c>
      <c r="B1296" s="231"/>
      <c r="C1296" s="231"/>
      <c r="D1296" s="231"/>
      <c r="E1296" s="231"/>
      <c r="F1296" s="231"/>
      <c r="G1296" s="231"/>
    </row>
    <row r="1297" spans="1:7" ht="22.5" x14ac:dyDescent="0.25">
      <c r="A1297" s="232" t="s">
        <v>231</v>
      </c>
      <c r="B1297" s="232"/>
      <c r="C1297" s="166" t="s">
        <v>226</v>
      </c>
      <c r="D1297" s="166" t="s">
        <v>227</v>
      </c>
      <c r="E1297" s="166" t="s">
        <v>228</v>
      </c>
      <c r="F1297" s="166" t="s">
        <v>229</v>
      </c>
      <c r="G1297" s="166" t="s">
        <v>3</v>
      </c>
    </row>
    <row r="1298" spans="1:7" ht="33.75" x14ac:dyDescent="0.25">
      <c r="A1298" s="167" t="s">
        <v>1363</v>
      </c>
      <c r="B1298" s="168" t="s">
        <v>1364</v>
      </c>
      <c r="C1298" s="167" t="s">
        <v>242</v>
      </c>
      <c r="D1298" s="167" t="s">
        <v>127</v>
      </c>
      <c r="E1298" s="169">
        <v>1.1299999999999999E-2</v>
      </c>
      <c r="F1298" s="170">
        <v>1510.71</v>
      </c>
      <c r="G1298" s="170">
        <v>17.07</v>
      </c>
    </row>
    <row r="1299" spans="1:7" x14ac:dyDescent="0.25">
      <c r="A1299" s="167" t="s">
        <v>327</v>
      </c>
      <c r="B1299" s="168" t="s">
        <v>239</v>
      </c>
      <c r="C1299" s="167" t="s">
        <v>242</v>
      </c>
      <c r="D1299" s="167" t="s">
        <v>232</v>
      </c>
      <c r="E1299" s="169">
        <v>0.19</v>
      </c>
      <c r="F1299" s="170">
        <v>24.68</v>
      </c>
      <c r="G1299" s="170">
        <v>4.6900000000000004</v>
      </c>
    </row>
    <row r="1300" spans="1:7" x14ac:dyDescent="0.25">
      <c r="A1300" s="167" t="s">
        <v>328</v>
      </c>
      <c r="B1300" s="168" t="s">
        <v>233</v>
      </c>
      <c r="C1300" s="167" t="s">
        <v>242</v>
      </c>
      <c r="D1300" s="167" t="s">
        <v>232</v>
      </c>
      <c r="E1300" s="169">
        <v>2.5000000000000001E-2</v>
      </c>
      <c r="F1300" s="170">
        <v>19.5</v>
      </c>
      <c r="G1300" s="170">
        <v>0.49</v>
      </c>
    </row>
    <row r="1301" spans="1:7" x14ac:dyDescent="0.25">
      <c r="A1301" s="165"/>
      <c r="B1301" s="165"/>
      <c r="C1301" s="165"/>
      <c r="D1301" s="165"/>
      <c r="E1301" s="233" t="s">
        <v>234</v>
      </c>
      <c r="F1301" s="233"/>
      <c r="G1301" s="171">
        <v>22.25</v>
      </c>
    </row>
    <row r="1302" spans="1:7" x14ac:dyDescent="0.25">
      <c r="A1302" s="165"/>
      <c r="B1302" s="165"/>
      <c r="C1302" s="165"/>
      <c r="D1302" s="165"/>
      <c r="E1302" s="234" t="s">
        <v>235</v>
      </c>
      <c r="F1302" s="234"/>
      <c r="G1302" s="172">
        <v>22.25</v>
      </c>
    </row>
    <row r="1303" spans="1:7" x14ac:dyDescent="0.25">
      <c r="A1303" s="165"/>
      <c r="B1303" s="165"/>
      <c r="C1303" s="165"/>
      <c r="D1303" s="165"/>
      <c r="E1303" s="234" t="s">
        <v>259</v>
      </c>
      <c r="F1303" s="234"/>
      <c r="G1303" s="172">
        <v>3.21</v>
      </c>
    </row>
    <row r="1304" spans="1:7" x14ac:dyDescent="0.25">
      <c r="A1304" s="165"/>
      <c r="B1304" s="165"/>
      <c r="C1304" s="165"/>
      <c r="D1304" s="165"/>
      <c r="E1304" s="234" t="s">
        <v>236</v>
      </c>
      <c r="F1304" s="234"/>
      <c r="G1304" s="172">
        <v>22.25</v>
      </c>
    </row>
    <row r="1305" spans="1:7" x14ac:dyDescent="0.25">
      <c r="A1305" s="165"/>
      <c r="B1305" s="165"/>
      <c r="C1305" s="165"/>
      <c r="D1305" s="165"/>
      <c r="E1305" s="234" t="s">
        <v>1016</v>
      </c>
      <c r="F1305" s="234"/>
      <c r="G1305" s="172">
        <v>5.79</v>
      </c>
    </row>
    <row r="1306" spans="1:7" x14ac:dyDescent="0.25">
      <c r="A1306" s="165"/>
      <c r="B1306" s="165"/>
      <c r="C1306" s="165"/>
      <c r="D1306" s="165"/>
      <c r="E1306" s="234" t="s">
        <v>1017</v>
      </c>
      <c r="F1306" s="234"/>
      <c r="G1306" s="172">
        <v>28.04</v>
      </c>
    </row>
    <row r="1307" spans="1:7" x14ac:dyDescent="0.25">
      <c r="A1307" s="165"/>
      <c r="B1307" s="165"/>
      <c r="C1307" s="230"/>
      <c r="D1307" s="230"/>
      <c r="E1307" s="165"/>
      <c r="F1307" s="165"/>
      <c r="G1307" s="165"/>
    </row>
    <row r="1308" spans="1:7" x14ac:dyDescent="0.25">
      <c r="A1308" s="231" t="s">
        <v>1365</v>
      </c>
      <c r="B1308" s="231"/>
      <c r="C1308" s="231"/>
      <c r="D1308" s="231"/>
      <c r="E1308" s="231"/>
      <c r="F1308" s="231"/>
      <c r="G1308" s="231"/>
    </row>
    <row r="1309" spans="1:7" ht="22.5" x14ac:dyDescent="0.25">
      <c r="A1309" s="232" t="s">
        <v>225</v>
      </c>
      <c r="B1309" s="232"/>
      <c r="C1309" s="166" t="s">
        <v>226</v>
      </c>
      <c r="D1309" s="166" t="s">
        <v>227</v>
      </c>
      <c r="E1309" s="166" t="s">
        <v>228</v>
      </c>
      <c r="F1309" s="166" t="s">
        <v>229</v>
      </c>
      <c r="G1309" s="166" t="s">
        <v>3</v>
      </c>
    </row>
    <row r="1310" spans="1:7" x14ac:dyDescent="0.25">
      <c r="A1310" s="167" t="s">
        <v>1366</v>
      </c>
      <c r="B1310" s="168" t="s">
        <v>1367</v>
      </c>
      <c r="C1310" s="167" t="s">
        <v>242</v>
      </c>
      <c r="D1310" s="167" t="s">
        <v>238</v>
      </c>
      <c r="E1310" s="169">
        <v>6.14</v>
      </c>
      <c r="F1310" s="170">
        <v>0.68</v>
      </c>
      <c r="G1310" s="170">
        <v>4.18</v>
      </c>
    </row>
    <row r="1311" spans="1:7" x14ac:dyDescent="0.25">
      <c r="A1311" s="167" t="s">
        <v>1368</v>
      </c>
      <c r="B1311" s="168" t="s">
        <v>1369</v>
      </c>
      <c r="C1311" s="167" t="s">
        <v>242</v>
      </c>
      <c r="D1311" s="167" t="s">
        <v>238</v>
      </c>
      <c r="E1311" s="169">
        <v>0.22</v>
      </c>
      <c r="F1311" s="170">
        <v>4.01</v>
      </c>
      <c r="G1311" s="170">
        <v>0.88</v>
      </c>
    </row>
    <row r="1312" spans="1:7" ht="33.75" x14ac:dyDescent="0.25">
      <c r="A1312" s="167" t="s">
        <v>1370</v>
      </c>
      <c r="B1312" s="168" t="s">
        <v>1371</v>
      </c>
      <c r="C1312" s="167" t="s">
        <v>242</v>
      </c>
      <c r="D1312" s="167" t="s">
        <v>125</v>
      </c>
      <c r="E1312" s="169">
        <v>1.08</v>
      </c>
      <c r="F1312" s="170">
        <v>35</v>
      </c>
      <c r="G1312" s="170">
        <v>37.799999999999997</v>
      </c>
    </row>
    <row r="1313" spans="1:7" x14ac:dyDescent="0.25">
      <c r="A1313" s="165"/>
      <c r="B1313" s="165"/>
      <c r="C1313" s="165"/>
      <c r="D1313" s="165"/>
      <c r="E1313" s="233" t="s">
        <v>230</v>
      </c>
      <c r="F1313" s="233"/>
      <c r="G1313" s="171">
        <v>42.86</v>
      </c>
    </row>
    <row r="1314" spans="1:7" ht="22.5" x14ac:dyDescent="0.25">
      <c r="A1314" s="232" t="s">
        <v>231</v>
      </c>
      <c r="B1314" s="232"/>
      <c r="C1314" s="166" t="s">
        <v>226</v>
      </c>
      <c r="D1314" s="166" t="s">
        <v>227</v>
      </c>
      <c r="E1314" s="166" t="s">
        <v>228</v>
      </c>
      <c r="F1314" s="166" t="s">
        <v>229</v>
      </c>
      <c r="G1314" s="166" t="s">
        <v>3</v>
      </c>
    </row>
    <row r="1315" spans="1:7" ht="22.5" x14ac:dyDescent="0.25">
      <c r="A1315" s="167" t="s">
        <v>1372</v>
      </c>
      <c r="B1315" s="168" t="s">
        <v>1373</v>
      </c>
      <c r="C1315" s="167" t="s">
        <v>242</v>
      </c>
      <c r="D1315" s="167" t="s">
        <v>232</v>
      </c>
      <c r="E1315" s="169">
        <v>0.66</v>
      </c>
      <c r="F1315" s="170">
        <v>24.59</v>
      </c>
      <c r="G1315" s="170">
        <v>16.23</v>
      </c>
    </row>
    <row r="1316" spans="1:7" x14ac:dyDescent="0.25">
      <c r="A1316" s="167" t="s">
        <v>328</v>
      </c>
      <c r="B1316" s="168" t="s">
        <v>233</v>
      </c>
      <c r="C1316" s="167" t="s">
        <v>242</v>
      </c>
      <c r="D1316" s="167" t="s">
        <v>232</v>
      </c>
      <c r="E1316" s="169">
        <v>0.4</v>
      </c>
      <c r="F1316" s="170">
        <v>19.5</v>
      </c>
      <c r="G1316" s="170">
        <v>7.8</v>
      </c>
    </row>
    <row r="1317" spans="1:7" x14ac:dyDescent="0.25">
      <c r="A1317" s="165"/>
      <c r="B1317" s="165"/>
      <c r="C1317" s="165"/>
      <c r="D1317" s="165"/>
      <c r="E1317" s="233" t="s">
        <v>234</v>
      </c>
      <c r="F1317" s="233"/>
      <c r="G1317" s="171">
        <v>24.03</v>
      </c>
    </row>
    <row r="1318" spans="1:7" x14ac:dyDescent="0.25">
      <c r="A1318" s="165"/>
      <c r="B1318" s="165"/>
      <c r="C1318" s="165"/>
      <c r="D1318" s="165"/>
      <c r="E1318" s="234" t="s">
        <v>235</v>
      </c>
      <c r="F1318" s="234"/>
      <c r="G1318" s="172">
        <v>66.91</v>
      </c>
    </row>
    <row r="1319" spans="1:7" x14ac:dyDescent="0.25">
      <c r="A1319" s="165"/>
      <c r="B1319" s="165"/>
      <c r="C1319" s="165"/>
      <c r="D1319" s="165"/>
      <c r="E1319" s="234" t="s">
        <v>259</v>
      </c>
      <c r="F1319" s="234"/>
      <c r="G1319" s="172">
        <v>9.23</v>
      </c>
    </row>
    <row r="1320" spans="1:7" x14ac:dyDescent="0.25">
      <c r="A1320" s="165"/>
      <c r="B1320" s="165"/>
      <c r="C1320" s="165"/>
      <c r="D1320" s="165"/>
      <c r="E1320" s="234" t="s">
        <v>236</v>
      </c>
      <c r="F1320" s="234"/>
      <c r="G1320" s="172">
        <v>66.91</v>
      </c>
    </row>
    <row r="1321" spans="1:7" x14ac:dyDescent="0.25">
      <c r="A1321" s="165"/>
      <c r="B1321" s="165"/>
      <c r="C1321" s="165"/>
      <c r="D1321" s="165"/>
      <c r="E1321" s="234" t="s">
        <v>1016</v>
      </c>
      <c r="F1321" s="234"/>
      <c r="G1321" s="172">
        <v>17.399999999999999</v>
      </c>
    </row>
    <row r="1322" spans="1:7" x14ac:dyDescent="0.25">
      <c r="A1322" s="165"/>
      <c r="B1322" s="165"/>
      <c r="C1322" s="165"/>
      <c r="D1322" s="165"/>
      <c r="E1322" s="234" t="s">
        <v>1017</v>
      </c>
      <c r="F1322" s="234"/>
      <c r="G1322" s="172">
        <v>84.31</v>
      </c>
    </row>
    <row r="1323" spans="1:7" x14ac:dyDescent="0.25">
      <c r="A1323" s="165"/>
      <c r="B1323" s="165"/>
      <c r="C1323" s="230"/>
      <c r="D1323" s="230"/>
      <c r="E1323" s="165"/>
      <c r="F1323" s="165"/>
      <c r="G1323" s="165"/>
    </row>
    <row r="1324" spans="1:7" x14ac:dyDescent="0.25">
      <c r="A1324" s="231" t="s">
        <v>1374</v>
      </c>
      <c r="B1324" s="231"/>
      <c r="C1324" s="231"/>
      <c r="D1324" s="231"/>
      <c r="E1324" s="231"/>
      <c r="F1324" s="231"/>
      <c r="G1324" s="231"/>
    </row>
    <row r="1325" spans="1:7" ht="22.5" x14ac:dyDescent="0.25">
      <c r="A1325" s="232" t="s">
        <v>231</v>
      </c>
      <c r="B1325" s="232"/>
      <c r="C1325" s="166" t="s">
        <v>226</v>
      </c>
      <c r="D1325" s="166" t="s">
        <v>227</v>
      </c>
      <c r="E1325" s="166" t="s">
        <v>228</v>
      </c>
      <c r="F1325" s="166" t="s">
        <v>229</v>
      </c>
      <c r="G1325" s="166" t="s">
        <v>3</v>
      </c>
    </row>
    <row r="1326" spans="1:7" ht="33.75" x14ac:dyDescent="0.25">
      <c r="A1326" s="167" t="s">
        <v>1359</v>
      </c>
      <c r="B1326" s="168" t="s">
        <v>1360</v>
      </c>
      <c r="C1326" s="167" t="s">
        <v>242</v>
      </c>
      <c r="D1326" s="167" t="s">
        <v>127</v>
      </c>
      <c r="E1326" s="169">
        <v>4.1999999999999997E-3</v>
      </c>
      <c r="F1326" s="170">
        <v>665.76</v>
      </c>
      <c r="G1326" s="170">
        <v>2.8</v>
      </c>
    </row>
    <row r="1327" spans="1:7" x14ac:dyDescent="0.25">
      <c r="A1327" s="167" t="s">
        <v>327</v>
      </c>
      <c r="B1327" s="168" t="s">
        <v>239</v>
      </c>
      <c r="C1327" s="167" t="s">
        <v>242</v>
      </c>
      <c r="D1327" s="167" t="s">
        <v>232</v>
      </c>
      <c r="E1327" s="169">
        <v>0.06</v>
      </c>
      <c r="F1327" s="170">
        <v>24.68</v>
      </c>
      <c r="G1327" s="170">
        <v>1.48</v>
      </c>
    </row>
    <row r="1328" spans="1:7" x14ac:dyDescent="0.25">
      <c r="A1328" s="167" t="s">
        <v>328</v>
      </c>
      <c r="B1328" s="168" t="s">
        <v>233</v>
      </c>
      <c r="C1328" s="167" t="s">
        <v>242</v>
      </c>
      <c r="D1328" s="167" t="s">
        <v>232</v>
      </c>
      <c r="E1328" s="169">
        <v>7.0000000000000001E-3</v>
      </c>
      <c r="F1328" s="170">
        <v>19.5</v>
      </c>
      <c r="G1328" s="170">
        <v>0.14000000000000001</v>
      </c>
    </row>
    <row r="1329" spans="1:7" x14ac:dyDescent="0.25">
      <c r="A1329" s="165"/>
      <c r="B1329" s="165"/>
      <c r="C1329" s="165"/>
      <c r="D1329" s="165"/>
      <c r="E1329" s="233" t="s">
        <v>234</v>
      </c>
      <c r="F1329" s="233"/>
      <c r="G1329" s="171">
        <v>4.42</v>
      </c>
    </row>
    <row r="1330" spans="1:7" x14ac:dyDescent="0.25">
      <c r="A1330" s="165"/>
      <c r="B1330" s="165"/>
      <c r="C1330" s="165"/>
      <c r="D1330" s="165"/>
      <c r="E1330" s="234" t="s">
        <v>235</v>
      </c>
      <c r="F1330" s="234"/>
      <c r="G1330" s="172">
        <v>4.42</v>
      </c>
    </row>
    <row r="1331" spans="1:7" x14ac:dyDescent="0.25">
      <c r="A1331" s="165"/>
      <c r="B1331" s="165"/>
      <c r="C1331" s="165"/>
      <c r="D1331" s="165"/>
      <c r="E1331" s="234" t="s">
        <v>259</v>
      </c>
      <c r="F1331" s="234"/>
      <c r="G1331" s="172">
        <v>0.94</v>
      </c>
    </row>
    <row r="1332" spans="1:7" x14ac:dyDescent="0.25">
      <c r="A1332" s="165"/>
      <c r="B1332" s="165"/>
      <c r="C1332" s="165"/>
      <c r="D1332" s="165"/>
      <c r="E1332" s="234" t="s">
        <v>236</v>
      </c>
      <c r="F1332" s="234"/>
      <c r="G1332" s="172">
        <v>4.42</v>
      </c>
    </row>
    <row r="1333" spans="1:7" x14ac:dyDescent="0.25">
      <c r="A1333" s="165"/>
      <c r="B1333" s="165"/>
      <c r="C1333" s="165"/>
      <c r="D1333" s="165"/>
      <c r="E1333" s="234" t="s">
        <v>1016</v>
      </c>
      <c r="F1333" s="234"/>
      <c r="G1333" s="172">
        <v>1.1499999999999999</v>
      </c>
    </row>
    <row r="1334" spans="1:7" x14ac:dyDescent="0.25">
      <c r="A1334" s="165"/>
      <c r="B1334" s="165"/>
      <c r="C1334" s="165"/>
      <c r="D1334" s="165"/>
      <c r="E1334" s="234" t="s">
        <v>1017</v>
      </c>
      <c r="F1334" s="234"/>
      <c r="G1334" s="172">
        <v>5.57</v>
      </c>
    </row>
    <row r="1335" spans="1:7" x14ac:dyDescent="0.25">
      <c r="A1335" s="165"/>
      <c r="B1335" s="165"/>
      <c r="C1335" s="230"/>
      <c r="D1335" s="230"/>
      <c r="E1335" s="165"/>
      <c r="F1335" s="165"/>
      <c r="G1335" s="165"/>
    </row>
    <row r="1336" spans="1:7" x14ac:dyDescent="0.25">
      <c r="A1336" s="231" t="s">
        <v>1375</v>
      </c>
      <c r="B1336" s="231"/>
      <c r="C1336" s="231"/>
      <c r="D1336" s="231"/>
      <c r="E1336" s="231"/>
      <c r="F1336" s="231"/>
      <c r="G1336" s="231"/>
    </row>
    <row r="1337" spans="1:7" ht="22.5" x14ac:dyDescent="0.25">
      <c r="A1337" s="232" t="s">
        <v>225</v>
      </c>
      <c r="B1337" s="232"/>
      <c r="C1337" s="166" t="s">
        <v>226</v>
      </c>
      <c r="D1337" s="166" t="s">
        <v>227</v>
      </c>
      <c r="E1337" s="166" t="s">
        <v>228</v>
      </c>
      <c r="F1337" s="166" t="s">
        <v>229</v>
      </c>
      <c r="G1337" s="166" t="s">
        <v>3</v>
      </c>
    </row>
    <row r="1338" spans="1:7" ht="33.75" x14ac:dyDescent="0.25">
      <c r="A1338" s="167" t="s">
        <v>1376</v>
      </c>
      <c r="B1338" s="168" t="s">
        <v>1377</v>
      </c>
      <c r="C1338" s="167" t="s">
        <v>242</v>
      </c>
      <c r="D1338" s="167" t="s">
        <v>125</v>
      </c>
      <c r="E1338" s="169">
        <v>0.15809999999999999</v>
      </c>
      <c r="F1338" s="170">
        <v>22.4</v>
      </c>
      <c r="G1338" s="170">
        <v>3.54</v>
      </c>
    </row>
    <row r="1339" spans="1:7" x14ac:dyDescent="0.25">
      <c r="A1339" s="165"/>
      <c r="B1339" s="165"/>
      <c r="C1339" s="165"/>
      <c r="D1339" s="165"/>
      <c r="E1339" s="233" t="s">
        <v>230</v>
      </c>
      <c r="F1339" s="233"/>
      <c r="G1339" s="171">
        <v>3.54</v>
      </c>
    </row>
    <row r="1340" spans="1:7" ht="22.5" x14ac:dyDescent="0.25">
      <c r="A1340" s="232" t="s">
        <v>231</v>
      </c>
      <c r="B1340" s="232"/>
      <c r="C1340" s="166" t="s">
        <v>226</v>
      </c>
      <c r="D1340" s="166" t="s">
        <v>227</v>
      </c>
      <c r="E1340" s="166" t="s">
        <v>228</v>
      </c>
      <c r="F1340" s="166" t="s">
        <v>229</v>
      </c>
      <c r="G1340" s="166" t="s">
        <v>3</v>
      </c>
    </row>
    <row r="1341" spans="1:7" ht="56.25" x14ac:dyDescent="0.25">
      <c r="A1341" s="167" t="s">
        <v>1240</v>
      </c>
      <c r="B1341" s="168" t="s">
        <v>1241</v>
      </c>
      <c r="C1341" s="167" t="s">
        <v>242</v>
      </c>
      <c r="D1341" s="167" t="s">
        <v>127</v>
      </c>
      <c r="E1341" s="169">
        <v>2.93E-2</v>
      </c>
      <c r="F1341" s="170">
        <v>703.25</v>
      </c>
      <c r="G1341" s="170">
        <v>20.61</v>
      </c>
    </row>
    <row r="1342" spans="1:7" x14ac:dyDescent="0.25">
      <c r="A1342" s="167" t="s">
        <v>327</v>
      </c>
      <c r="B1342" s="168" t="s">
        <v>239</v>
      </c>
      <c r="C1342" s="167" t="s">
        <v>242</v>
      </c>
      <c r="D1342" s="167" t="s">
        <v>232</v>
      </c>
      <c r="E1342" s="169">
        <v>0.35</v>
      </c>
      <c r="F1342" s="170">
        <v>24.68</v>
      </c>
      <c r="G1342" s="170">
        <v>8.64</v>
      </c>
    </row>
    <row r="1343" spans="1:7" x14ac:dyDescent="0.25">
      <c r="A1343" s="167" t="s">
        <v>328</v>
      </c>
      <c r="B1343" s="168" t="s">
        <v>233</v>
      </c>
      <c r="C1343" s="167" t="s">
        <v>242</v>
      </c>
      <c r="D1343" s="167" t="s">
        <v>232</v>
      </c>
      <c r="E1343" s="169">
        <v>0.37</v>
      </c>
      <c r="F1343" s="170">
        <v>19.5</v>
      </c>
      <c r="G1343" s="170">
        <v>7.22</v>
      </c>
    </row>
    <row r="1344" spans="1:7" x14ac:dyDescent="0.25">
      <c r="A1344" s="165"/>
      <c r="B1344" s="165"/>
      <c r="C1344" s="165"/>
      <c r="D1344" s="165"/>
      <c r="E1344" s="233" t="s">
        <v>234</v>
      </c>
      <c r="F1344" s="233"/>
      <c r="G1344" s="171">
        <v>36.47</v>
      </c>
    </row>
    <row r="1345" spans="1:7" x14ac:dyDescent="0.25">
      <c r="A1345" s="165"/>
      <c r="B1345" s="165"/>
      <c r="C1345" s="165"/>
      <c r="D1345" s="165"/>
      <c r="E1345" s="234" t="s">
        <v>235</v>
      </c>
      <c r="F1345" s="234"/>
      <c r="G1345" s="172">
        <v>40.01</v>
      </c>
    </row>
    <row r="1346" spans="1:7" x14ac:dyDescent="0.25">
      <c r="A1346" s="165"/>
      <c r="B1346" s="165"/>
      <c r="C1346" s="165"/>
      <c r="D1346" s="165"/>
      <c r="E1346" s="234" t="s">
        <v>259</v>
      </c>
      <c r="F1346" s="234"/>
      <c r="G1346" s="172">
        <v>7.78</v>
      </c>
    </row>
    <row r="1347" spans="1:7" x14ac:dyDescent="0.25">
      <c r="A1347" s="165"/>
      <c r="B1347" s="165"/>
      <c r="C1347" s="165"/>
      <c r="D1347" s="165"/>
      <c r="E1347" s="234" t="s">
        <v>236</v>
      </c>
      <c r="F1347" s="234"/>
      <c r="G1347" s="172">
        <v>40.01</v>
      </c>
    </row>
    <row r="1348" spans="1:7" x14ac:dyDescent="0.25">
      <c r="A1348" s="165"/>
      <c r="B1348" s="165"/>
      <c r="C1348" s="165"/>
      <c r="D1348" s="165"/>
      <c r="E1348" s="234" t="s">
        <v>1016</v>
      </c>
      <c r="F1348" s="234"/>
      <c r="G1348" s="172">
        <v>10.41</v>
      </c>
    </row>
    <row r="1349" spans="1:7" x14ac:dyDescent="0.25">
      <c r="A1349" s="165"/>
      <c r="B1349" s="165"/>
      <c r="C1349" s="165"/>
      <c r="D1349" s="165"/>
      <c r="E1349" s="234" t="s">
        <v>1017</v>
      </c>
      <c r="F1349" s="234"/>
      <c r="G1349" s="172">
        <v>50.42</v>
      </c>
    </row>
    <row r="1350" spans="1:7" x14ac:dyDescent="0.25">
      <c r="A1350" s="165"/>
      <c r="B1350" s="165"/>
      <c r="C1350" s="230"/>
      <c r="D1350" s="230"/>
      <c r="E1350" s="165"/>
      <c r="F1350" s="165"/>
      <c r="G1350" s="165"/>
    </row>
    <row r="1351" spans="1:7" x14ac:dyDescent="0.25">
      <c r="A1351" s="231" t="s">
        <v>1378</v>
      </c>
      <c r="B1351" s="231"/>
      <c r="C1351" s="231"/>
      <c r="D1351" s="231"/>
      <c r="E1351" s="231"/>
      <c r="F1351" s="231"/>
      <c r="G1351" s="231"/>
    </row>
    <row r="1352" spans="1:7" ht="22.5" x14ac:dyDescent="0.25">
      <c r="A1352" s="232" t="s">
        <v>225</v>
      </c>
      <c r="B1352" s="232"/>
      <c r="C1352" s="166" t="s">
        <v>226</v>
      </c>
      <c r="D1352" s="166" t="s">
        <v>227</v>
      </c>
      <c r="E1352" s="166" t="s">
        <v>228</v>
      </c>
      <c r="F1352" s="166" t="s">
        <v>229</v>
      </c>
      <c r="G1352" s="166" t="s">
        <v>3</v>
      </c>
    </row>
    <row r="1353" spans="1:7" ht="33.75" x14ac:dyDescent="0.25">
      <c r="A1353" s="167" t="s">
        <v>1379</v>
      </c>
      <c r="B1353" s="168" t="s">
        <v>1380</v>
      </c>
      <c r="C1353" s="167" t="s">
        <v>242</v>
      </c>
      <c r="D1353" s="167" t="s">
        <v>238</v>
      </c>
      <c r="E1353" s="169">
        <v>4.2599999999999999E-2</v>
      </c>
      <c r="F1353" s="170">
        <v>25.94</v>
      </c>
      <c r="G1353" s="170">
        <v>1.1100000000000001</v>
      </c>
    </row>
    <row r="1354" spans="1:7" ht="33.75" x14ac:dyDescent="0.25">
      <c r="A1354" s="167" t="s">
        <v>1381</v>
      </c>
      <c r="B1354" s="168" t="s">
        <v>1382</v>
      </c>
      <c r="C1354" s="167" t="s">
        <v>242</v>
      </c>
      <c r="D1354" s="167" t="s">
        <v>125</v>
      </c>
      <c r="E1354" s="169">
        <v>1.0955999999999999</v>
      </c>
      <c r="F1354" s="170">
        <v>27.29</v>
      </c>
      <c r="G1354" s="170">
        <v>29.9</v>
      </c>
    </row>
    <row r="1355" spans="1:7" ht="33.75" x14ac:dyDescent="0.25">
      <c r="A1355" s="167" t="s">
        <v>1383</v>
      </c>
      <c r="B1355" s="168" t="s">
        <v>1384</v>
      </c>
      <c r="C1355" s="167" t="s">
        <v>242</v>
      </c>
      <c r="D1355" s="167" t="s">
        <v>128</v>
      </c>
      <c r="E1355" s="169">
        <v>2.1911999999999998</v>
      </c>
      <c r="F1355" s="170">
        <v>0.25</v>
      </c>
      <c r="G1355" s="170">
        <v>0.55000000000000004</v>
      </c>
    </row>
    <row r="1356" spans="1:7" ht="22.5" x14ac:dyDescent="0.25">
      <c r="A1356" s="167" t="s">
        <v>1385</v>
      </c>
      <c r="B1356" s="168" t="s">
        <v>1386</v>
      </c>
      <c r="C1356" s="167" t="s">
        <v>242</v>
      </c>
      <c r="D1356" s="167" t="s">
        <v>1237</v>
      </c>
      <c r="E1356" s="169">
        <v>1.32E-2</v>
      </c>
      <c r="F1356" s="170">
        <v>27.94</v>
      </c>
      <c r="G1356" s="170">
        <v>0.37</v>
      </c>
    </row>
    <row r="1357" spans="1:7" ht="22.5" x14ac:dyDescent="0.25">
      <c r="A1357" s="167" t="s">
        <v>1387</v>
      </c>
      <c r="B1357" s="168" t="s">
        <v>1388</v>
      </c>
      <c r="C1357" s="167" t="s">
        <v>242</v>
      </c>
      <c r="D1357" s="167" t="s">
        <v>1237</v>
      </c>
      <c r="E1357" s="169">
        <v>3.3300000000000003E-2</v>
      </c>
      <c r="F1357" s="170">
        <v>47.91</v>
      </c>
      <c r="G1357" s="170">
        <v>1.6</v>
      </c>
    </row>
    <row r="1358" spans="1:7" ht="45" x14ac:dyDescent="0.25">
      <c r="A1358" s="167" t="s">
        <v>1389</v>
      </c>
      <c r="B1358" s="168" t="s">
        <v>1390</v>
      </c>
      <c r="C1358" s="167" t="s">
        <v>242</v>
      </c>
      <c r="D1358" s="167" t="s">
        <v>128</v>
      </c>
      <c r="E1358" s="169">
        <v>1.3265</v>
      </c>
      <c r="F1358" s="170">
        <v>2.71</v>
      </c>
      <c r="G1358" s="170">
        <v>3.59</v>
      </c>
    </row>
    <row r="1359" spans="1:7" ht="33.75" x14ac:dyDescent="0.25">
      <c r="A1359" s="167" t="s">
        <v>1391</v>
      </c>
      <c r="B1359" s="168" t="s">
        <v>1392</v>
      </c>
      <c r="C1359" s="167" t="s">
        <v>242</v>
      </c>
      <c r="D1359" s="167" t="s">
        <v>133</v>
      </c>
      <c r="E1359" s="169">
        <v>3.8498999999999999</v>
      </c>
      <c r="F1359" s="170">
        <v>7.18</v>
      </c>
      <c r="G1359" s="170">
        <v>27.64</v>
      </c>
    </row>
    <row r="1360" spans="1:7" x14ac:dyDescent="0.25">
      <c r="A1360" s="165"/>
      <c r="B1360" s="165"/>
      <c r="C1360" s="165"/>
      <c r="D1360" s="165"/>
      <c r="E1360" s="233" t="s">
        <v>230</v>
      </c>
      <c r="F1360" s="233"/>
      <c r="G1360" s="171">
        <v>64.760000000000005</v>
      </c>
    </row>
    <row r="1361" spans="1:7" ht="22.5" x14ac:dyDescent="0.25">
      <c r="A1361" s="232" t="s">
        <v>231</v>
      </c>
      <c r="B1361" s="232"/>
      <c r="C1361" s="166" t="s">
        <v>226</v>
      </c>
      <c r="D1361" s="166" t="s">
        <v>227</v>
      </c>
      <c r="E1361" s="166" t="s">
        <v>228</v>
      </c>
      <c r="F1361" s="166" t="s">
        <v>229</v>
      </c>
      <c r="G1361" s="166" t="s">
        <v>3</v>
      </c>
    </row>
    <row r="1362" spans="1:7" ht="22.5" x14ac:dyDescent="0.25">
      <c r="A1362" s="167" t="s">
        <v>1222</v>
      </c>
      <c r="B1362" s="168" t="s">
        <v>1223</v>
      </c>
      <c r="C1362" s="167" t="s">
        <v>242</v>
      </c>
      <c r="D1362" s="167" t="s">
        <v>232</v>
      </c>
      <c r="E1362" s="169">
        <v>0.49940000000000001</v>
      </c>
      <c r="F1362" s="170">
        <v>23.42</v>
      </c>
      <c r="G1362" s="170">
        <v>11.7</v>
      </c>
    </row>
    <row r="1363" spans="1:7" x14ac:dyDescent="0.25">
      <c r="A1363" s="165"/>
      <c r="B1363" s="165"/>
      <c r="C1363" s="165"/>
      <c r="D1363" s="165"/>
      <c r="E1363" s="233" t="s">
        <v>234</v>
      </c>
      <c r="F1363" s="233"/>
      <c r="G1363" s="171">
        <v>11.7</v>
      </c>
    </row>
    <row r="1364" spans="1:7" x14ac:dyDescent="0.25">
      <c r="A1364" s="165"/>
      <c r="B1364" s="165"/>
      <c r="C1364" s="165"/>
      <c r="D1364" s="165"/>
      <c r="E1364" s="234" t="s">
        <v>235</v>
      </c>
      <c r="F1364" s="234"/>
      <c r="G1364" s="172">
        <v>76.45</v>
      </c>
    </row>
    <row r="1365" spans="1:7" x14ac:dyDescent="0.25">
      <c r="A1365" s="165"/>
      <c r="B1365" s="165"/>
      <c r="C1365" s="165"/>
      <c r="D1365" s="165"/>
      <c r="E1365" s="234" t="s">
        <v>259</v>
      </c>
      <c r="F1365" s="234"/>
      <c r="G1365" s="172">
        <v>4.67</v>
      </c>
    </row>
    <row r="1366" spans="1:7" x14ac:dyDescent="0.25">
      <c r="A1366" s="165"/>
      <c r="B1366" s="165"/>
      <c r="C1366" s="165"/>
      <c r="D1366" s="165"/>
      <c r="E1366" s="234" t="s">
        <v>236</v>
      </c>
      <c r="F1366" s="234"/>
      <c r="G1366" s="172">
        <v>76.45</v>
      </c>
    </row>
    <row r="1367" spans="1:7" x14ac:dyDescent="0.25">
      <c r="A1367" s="165"/>
      <c r="B1367" s="165"/>
      <c r="C1367" s="165"/>
      <c r="D1367" s="165"/>
      <c r="E1367" s="234" t="s">
        <v>1016</v>
      </c>
      <c r="F1367" s="234"/>
      <c r="G1367" s="172">
        <v>19.88</v>
      </c>
    </row>
    <row r="1368" spans="1:7" x14ac:dyDescent="0.25">
      <c r="A1368" s="165"/>
      <c r="B1368" s="165"/>
      <c r="C1368" s="165"/>
      <c r="D1368" s="165"/>
      <c r="E1368" s="234" t="s">
        <v>1017</v>
      </c>
      <c r="F1368" s="234"/>
      <c r="G1368" s="172">
        <v>96.33</v>
      </c>
    </row>
    <row r="1369" spans="1:7" x14ac:dyDescent="0.25">
      <c r="A1369" s="165"/>
      <c r="B1369" s="165"/>
      <c r="C1369" s="230"/>
      <c r="D1369" s="230"/>
      <c r="E1369" s="165"/>
      <c r="F1369" s="165"/>
      <c r="G1369" s="165"/>
    </row>
    <row r="1370" spans="1:7" x14ac:dyDescent="0.25">
      <c r="A1370" s="231" t="s">
        <v>1393</v>
      </c>
      <c r="B1370" s="231"/>
      <c r="C1370" s="231"/>
      <c r="D1370" s="231"/>
      <c r="E1370" s="231"/>
      <c r="F1370" s="231"/>
      <c r="G1370" s="231"/>
    </row>
    <row r="1371" spans="1:7" ht="22.5" x14ac:dyDescent="0.25">
      <c r="A1371" s="232" t="s">
        <v>225</v>
      </c>
      <c r="B1371" s="232"/>
      <c r="C1371" s="166" t="s">
        <v>226</v>
      </c>
      <c r="D1371" s="166" t="s">
        <v>227</v>
      </c>
      <c r="E1371" s="166" t="s">
        <v>228</v>
      </c>
      <c r="F1371" s="166" t="s">
        <v>229</v>
      </c>
      <c r="G1371" s="166" t="s">
        <v>3</v>
      </c>
    </row>
    <row r="1372" spans="1:7" ht="22.5" x14ac:dyDescent="0.25">
      <c r="A1372" s="167" t="s">
        <v>1394</v>
      </c>
      <c r="B1372" s="168" t="s">
        <v>1395</v>
      </c>
      <c r="C1372" s="167" t="s">
        <v>242</v>
      </c>
      <c r="D1372" s="167" t="s">
        <v>241</v>
      </c>
      <c r="E1372" s="169">
        <v>0.21</v>
      </c>
      <c r="F1372" s="170">
        <v>12.76</v>
      </c>
      <c r="G1372" s="170">
        <v>2.68</v>
      </c>
    </row>
    <row r="1373" spans="1:7" x14ac:dyDescent="0.25">
      <c r="A1373" s="167" t="s">
        <v>329</v>
      </c>
      <c r="B1373" s="168" t="s">
        <v>330</v>
      </c>
      <c r="C1373" s="167" t="s">
        <v>242</v>
      </c>
      <c r="D1373" s="167" t="s">
        <v>238</v>
      </c>
      <c r="E1373" s="169">
        <v>0.5</v>
      </c>
      <c r="F1373" s="170">
        <v>0.9</v>
      </c>
      <c r="G1373" s="170">
        <v>0.45</v>
      </c>
    </row>
    <row r="1374" spans="1:7" x14ac:dyDescent="0.25">
      <c r="A1374" s="165"/>
      <c r="B1374" s="165"/>
      <c r="C1374" s="165"/>
      <c r="D1374" s="165"/>
      <c r="E1374" s="233" t="s">
        <v>230</v>
      </c>
      <c r="F1374" s="233"/>
      <c r="G1374" s="171">
        <v>3.13</v>
      </c>
    </row>
    <row r="1375" spans="1:7" ht="22.5" x14ac:dyDescent="0.25">
      <c r="A1375" s="232" t="s">
        <v>231</v>
      </c>
      <c r="B1375" s="232"/>
      <c r="C1375" s="166" t="s">
        <v>226</v>
      </c>
      <c r="D1375" s="166" t="s">
        <v>227</v>
      </c>
      <c r="E1375" s="166" t="s">
        <v>228</v>
      </c>
      <c r="F1375" s="166" t="s">
        <v>229</v>
      </c>
      <c r="G1375" s="166" t="s">
        <v>3</v>
      </c>
    </row>
    <row r="1376" spans="1:7" ht="45" x14ac:dyDescent="0.25">
      <c r="A1376" s="167" t="s">
        <v>1396</v>
      </c>
      <c r="B1376" s="168" t="s">
        <v>1397</v>
      </c>
      <c r="C1376" s="167" t="s">
        <v>242</v>
      </c>
      <c r="D1376" s="167" t="s">
        <v>127</v>
      </c>
      <c r="E1376" s="169">
        <v>4.3099999999999999E-2</v>
      </c>
      <c r="F1376" s="170">
        <v>633.54</v>
      </c>
      <c r="G1376" s="170">
        <v>27.31</v>
      </c>
    </row>
    <row r="1377" spans="1:7" x14ac:dyDescent="0.25">
      <c r="A1377" s="167" t="s">
        <v>327</v>
      </c>
      <c r="B1377" s="168" t="s">
        <v>239</v>
      </c>
      <c r="C1377" s="167" t="s">
        <v>242</v>
      </c>
      <c r="D1377" s="167" t="s">
        <v>232</v>
      </c>
      <c r="E1377" s="169">
        <v>0.23</v>
      </c>
      <c r="F1377" s="170">
        <v>24.68</v>
      </c>
      <c r="G1377" s="170">
        <v>5.68</v>
      </c>
    </row>
    <row r="1378" spans="1:7" x14ac:dyDescent="0.25">
      <c r="A1378" s="167" t="s">
        <v>328</v>
      </c>
      <c r="B1378" s="168" t="s">
        <v>233</v>
      </c>
      <c r="C1378" s="167" t="s">
        <v>242</v>
      </c>
      <c r="D1378" s="167" t="s">
        <v>232</v>
      </c>
      <c r="E1378" s="169">
        <v>0.12</v>
      </c>
      <c r="F1378" s="170">
        <v>19.5</v>
      </c>
      <c r="G1378" s="170">
        <v>2.34</v>
      </c>
    </row>
    <row r="1379" spans="1:7" x14ac:dyDescent="0.25">
      <c r="A1379" s="165"/>
      <c r="B1379" s="165"/>
      <c r="C1379" s="165"/>
      <c r="D1379" s="165"/>
      <c r="E1379" s="233" t="s">
        <v>234</v>
      </c>
      <c r="F1379" s="233"/>
      <c r="G1379" s="171">
        <v>35.33</v>
      </c>
    </row>
    <row r="1380" spans="1:7" x14ac:dyDescent="0.25">
      <c r="A1380" s="165"/>
      <c r="B1380" s="165"/>
      <c r="C1380" s="165"/>
      <c r="D1380" s="165"/>
      <c r="E1380" s="234" t="s">
        <v>235</v>
      </c>
      <c r="F1380" s="234"/>
      <c r="G1380" s="172">
        <v>38.46</v>
      </c>
    </row>
    <row r="1381" spans="1:7" x14ac:dyDescent="0.25">
      <c r="A1381" s="165"/>
      <c r="B1381" s="165"/>
      <c r="C1381" s="165"/>
      <c r="D1381" s="165"/>
      <c r="E1381" s="234" t="s">
        <v>259</v>
      </c>
      <c r="F1381" s="234"/>
      <c r="G1381" s="172">
        <v>5.1100000000000003</v>
      </c>
    </row>
    <row r="1382" spans="1:7" x14ac:dyDescent="0.25">
      <c r="A1382" s="165"/>
      <c r="B1382" s="165"/>
      <c r="C1382" s="165"/>
      <c r="D1382" s="165"/>
      <c r="E1382" s="234" t="s">
        <v>236</v>
      </c>
      <c r="F1382" s="234"/>
      <c r="G1382" s="172">
        <v>38.46</v>
      </c>
    </row>
    <row r="1383" spans="1:7" x14ac:dyDescent="0.25">
      <c r="A1383" s="165"/>
      <c r="B1383" s="165"/>
      <c r="C1383" s="165"/>
      <c r="D1383" s="165"/>
      <c r="E1383" s="234" t="s">
        <v>1016</v>
      </c>
      <c r="F1383" s="234"/>
      <c r="G1383" s="172">
        <v>10</v>
      </c>
    </row>
    <row r="1384" spans="1:7" x14ac:dyDescent="0.25">
      <c r="A1384" s="165"/>
      <c r="B1384" s="165"/>
      <c r="C1384" s="165"/>
      <c r="D1384" s="165"/>
      <c r="E1384" s="234" t="s">
        <v>1017</v>
      </c>
      <c r="F1384" s="234"/>
      <c r="G1384" s="172">
        <v>48.46</v>
      </c>
    </row>
    <row r="1385" spans="1:7" x14ac:dyDescent="0.25">
      <c r="A1385" s="165"/>
      <c r="B1385" s="165"/>
      <c r="C1385" s="230"/>
      <c r="D1385" s="230"/>
      <c r="E1385" s="165"/>
      <c r="F1385" s="165"/>
      <c r="G1385" s="165"/>
    </row>
    <row r="1386" spans="1:7" x14ac:dyDescent="0.25">
      <c r="A1386" s="231" t="s">
        <v>1398</v>
      </c>
      <c r="B1386" s="231"/>
      <c r="C1386" s="231"/>
      <c r="D1386" s="231"/>
      <c r="E1386" s="231"/>
      <c r="F1386" s="231"/>
      <c r="G1386" s="231"/>
    </row>
    <row r="1387" spans="1:7" ht="22.5" x14ac:dyDescent="0.25">
      <c r="A1387" s="232" t="s">
        <v>225</v>
      </c>
      <c r="B1387" s="232"/>
      <c r="C1387" s="166" t="s">
        <v>226</v>
      </c>
      <c r="D1387" s="166" t="s">
        <v>227</v>
      </c>
      <c r="E1387" s="166" t="s">
        <v>228</v>
      </c>
      <c r="F1387" s="166" t="s">
        <v>229</v>
      </c>
      <c r="G1387" s="166" t="s">
        <v>3</v>
      </c>
    </row>
    <row r="1388" spans="1:7" x14ac:dyDescent="0.25">
      <c r="A1388" s="167" t="s">
        <v>1366</v>
      </c>
      <c r="B1388" s="168" t="s">
        <v>1367</v>
      </c>
      <c r="C1388" s="167" t="s">
        <v>242</v>
      </c>
      <c r="D1388" s="167" t="s">
        <v>238</v>
      </c>
      <c r="E1388" s="169">
        <v>6.14</v>
      </c>
      <c r="F1388" s="170">
        <v>0.68</v>
      </c>
      <c r="G1388" s="170">
        <v>4.18</v>
      </c>
    </row>
    <row r="1389" spans="1:7" ht="33.75" x14ac:dyDescent="0.25">
      <c r="A1389" s="167" t="s">
        <v>1399</v>
      </c>
      <c r="B1389" s="168" t="s">
        <v>1400</v>
      </c>
      <c r="C1389" s="167" t="s">
        <v>242</v>
      </c>
      <c r="D1389" s="167" t="s">
        <v>125</v>
      </c>
      <c r="E1389" s="169">
        <v>1.06</v>
      </c>
      <c r="F1389" s="170">
        <v>41.75</v>
      </c>
      <c r="G1389" s="170">
        <v>44.26</v>
      </c>
    </row>
    <row r="1390" spans="1:7" x14ac:dyDescent="0.25">
      <c r="A1390" s="167" t="s">
        <v>1368</v>
      </c>
      <c r="B1390" s="168" t="s">
        <v>1369</v>
      </c>
      <c r="C1390" s="167" t="s">
        <v>242</v>
      </c>
      <c r="D1390" s="167" t="s">
        <v>238</v>
      </c>
      <c r="E1390" s="169">
        <v>0.19</v>
      </c>
      <c r="F1390" s="170">
        <v>4.01</v>
      </c>
      <c r="G1390" s="170">
        <v>0.76</v>
      </c>
    </row>
    <row r="1391" spans="1:7" x14ac:dyDescent="0.25">
      <c r="A1391" s="165"/>
      <c r="B1391" s="165"/>
      <c r="C1391" s="165"/>
      <c r="D1391" s="165"/>
      <c r="E1391" s="233" t="s">
        <v>230</v>
      </c>
      <c r="F1391" s="233"/>
      <c r="G1391" s="171">
        <v>49.2</v>
      </c>
    </row>
    <row r="1392" spans="1:7" ht="22.5" x14ac:dyDescent="0.25">
      <c r="A1392" s="232" t="s">
        <v>231</v>
      </c>
      <c r="B1392" s="232"/>
      <c r="C1392" s="166" t="s">
        <v>226</v>
      </c>
      <c r="D1392" s="166" t="s">
        <v>227</v>
      </c>
      <c r="E1392" s="166" t="s">
        <v>228</v>
      </c>
      <c r="F1392" s="166" t="s">
        <v>229</v>
      </c>
      <c r="G1392" s="166" t="s">
        <v>3</v>
      </c>
    </row>
    <row r="1393" spans="1:7" ht="22.5" x14ac:dyDescent="0.25">
      <c r="A1393" s="167" t="s">
        <v>1372</v>
      </c>
      <c r="B1393" s="168" t="s">
        <v>1373</v>
      </c>
      <c r="C1393" s="167" t="s">
        <v>242</v>
      </c>
      <c r="D1393" s="167" t="s">
        <v>232</v>
      </c>
      <c r="E1393" s="169">
        <v>0.26</v>
      </c>
      <c r="F1393" s="170">
        <v>24.59</v>
      </c>
      <c r="G1393" s="170">
        <v>6.39</v>
      </c>
    </row>
    <row r="1394" spans="1:7" x14ac:dyDescent="0.25">
      <c r="A1394" s="167" t="s">
        <v>328</v>
      </c>
      <c r="B1394" s="168" t="s">
        <v>233</v>
      </c>
      <c r="C1394" s="167" t="s">
        <v>242</v>
      </c>
      <c r="D1394" s="167" t="s">
        <v>232</v>
      </c>
      <c r="E1394" s="169">
        <v>0.15</v>
      </c>
      <c r="F1394" s="170">
        <v>19.5</v>
      </c>
      <c r="G1394" s="170">
        <v>2.93</v>
      </c>
    </row>
    <row r="1395" spans="1:7" x14ac:dyDescent="0.25">
      <c r="A1395" s="165"/>
      <c r="B1395" s="165"/>
      <c r="C1395" s="165"/>
      <c r="D1395" s="165"/>
      <c r="E1395" s="233" t="s">
        <v>234</v>
      </c>
      <c r="F1395" s="233"/>
      <c r="G1395" s="171">
        <v>9.32</v>
      </c>
    </row>
    <row r="1396" spans="1:7" x14ac:dyDescent="0.25">
      <c r="A1396" s="165"/>
      <c r="B1396" s="165"/>
      <c r="C1396" s="165"/>
      <c r="D1396" s="165"/>
      <c r="E1396" s="234" t="s">
        <v>235</v>
      </c>
      <c r="F1396" s="234"/>
      <c r="G1396" s="172">
        <v>58.54</v>
      </c>
    </row>
    <row r="1397" spans="1:7" x14ac:dyDescent="0.25">
      <c r="A1397" s="165"/>
      <c r="B1397" s="165"/>
      <c r="C1397" s="165"/>
      <c r="D1397" s="165"/>
      <c r="E1397" s="234" t="s">
        <v>259</v>
      </c>
      <c r="F1397" s="234"/>
      <c r="G1397" s="172">
        <v>3.74</v>
      </c>
    </row>
    <row r="1398" spans="1:7" x14ac:dyDescent="0.25">
      <c r="A1398" s="165"/>
      <c r="B1398" s="165"/>
      <c r="C1398" s="165"/>
      <c r="D1398" s="165"/>
      <c r="E1398" s="234" t="s">
        <v>236</v>
      </c>
      <c r="F1398" s="234"/>
      <c r="G1398" s="172">
        <v>58.54</v>
      </c>
    </row>
    <row r="1399" spans="1:7" x14ac:dyDescent="0.25">
      <c r="A1399" s="165"/>
      <c r="B1399" s="165"/>
      <c r="C1399" s="165"/>
      <c r="D1399" s="165"/>
      <c r="E1399" s="234" t="s">
        <v>1016</v>
      </c>
      <c r="F1399" s="234"/>
      <c r="G1399" s="172">
        <v>15.23</v>
      </c>
    </row>
    <row r="1400" spans="1:7" x14ac:dyDescent="0.25">
      <c r="A1400" s="165"/>
      <c r="B1400" s="165"/>
      <c r="C1400" s="165"/>
      <c r="D1400" s="165"/>
      <c r="E1400" s="234" t="s">
        <v>1017</v>
      </c>
      <c r="F1400" s="234"/>
      <c r="G1400" s="172">
        <v>73.77</v>
      </c>
    </row>
    <row r="1401" spans="1:7" x14ac:dyDescent="0.25">
      <c r="A1401" s="165"/>
      <c r="B1401" s="165"/>
      <c r="C1401" s="230"/>
      <c r="D1401" s="230"/>
      <c r="E1401" s="165"/>
      <c r="F1401" s="165"/>
      <c r="G1401" s="165"/>
    </row>
    <row r="1402" spans="1:7" x14ac:dyDescent="0.25">
      <c r="A1402" s="231" t="s">
        <v>1401</v>
      </c>
      <c r="B1402" s="231"/>
      <c r="C1402" s="231"/>
      <c r="D1402" s="231"/>
      <c r="E1402" s="231"/>
      <c r="F1402" s="231"/>
      <c r="G1402" s="231"/>
    </row>
    <row r="1403" spans="1:7" ht="22.5" x14ac:dyDescent="0.25">
      <c r="A1403" s="232" t="s">
        <v>225</v>
      </c>
      <c r="B1403" s="232"/>
      <c r="C1403" s="166" t="s">
        <v>226</v>
      </c>
      <c r="D1403" s="166" t="s">
        <v>227</v>
      </c>
      <c r="E1403" s="166" t="s">
        <v>228</v>
      </c>
      <c r="F1403" s="166" t="s">
        <v>229</v>
      </c>
      <c r="G1403" s="166" t="s">
        <v>3</v>
      </c>
    </row>
    <row r="1404" spans="1:7" x14ac:dyDescent="0.25">
      <c r="A1404" s="167" t="s">
        <v>1402</v>
      </c>
      <c r="B1404" s="168" t="s">
        <v>1403</v>
      </c>
      <c r="C1404" s="167" t="s">
        <v>1047</v>
      </c>
      <c r="D1404" s="167" t="s">
        <v>133</v>
      </c>
      <c r="E1404" s="169">
        <v>1</v>
      </c>
      <c r="F1404" s="170">
        <v>57.96</v>
      </c>
      <c r="G1404" s="170">
        <v>57.96</v>
      </c>
    </row>
    <row r="1405" spans="1:7" x14ac:dyDescent="0.25">
      <c r="A1405" s="165"/>
      <c r="B1405" s="165"/>
      <c r="C1405" s="165"/>
      <c r="D1405" s="165"/>
      <c r="E1405" s="233" t="s">
        <v>230</v>
      </c>
      <c r="F1405" s="233"/>
      <c r="G1405" s="171">
        <v>57.96</v>
      </c>
    </row>
    <row r="1406" spans="1:7" ht="22.5" x14ac:dyDescent="0.25">
      <c r="A1406" s="232" t="s">
        <v>231</v>
      </c>
      <c r="B1406" s="232"/>
      <c r="C1406" s="166" t="s">
        <v>226</v>
      </c>
      <c r="D1406" s="166" t="s">
        <v>227</v>
      </c>
      <c r="E1406" s="166" t="s">
        <v>228</v>
      </c>
      <c r="F1406" s="166" t="s">
        <v>229</v>
      </c>
      <c r="G1406" s="166" t="s">
        <v>3</v>
      </c>
    </row>
    <row r="1407" spans="1:7" ht="22.5" x14ac:dyDescent="0.25">
      <c r="A1407" s="167" t="s">
        <v>1404</v>
      </c>
      <c r="B1407" s="168" t="s">
        <v>1405</v>
      </c>
      <c r="C1407" s="167" t="s">
        <v>1047</v>
      </c>
      <c r="D1407" s="167" t="s">
        <v>127</v>
      </c>
      <c r="E1407" s="169">
        <v>3.7499999999999999E-3</v>
      </c>
      <c r="F1407" s="170">
        <v>952.78</v>
      </c>
      <c r="G1407" s="170">
        <v>3.57</v>
      </c>
    </row>
    <row r="1408" spans="1:7" x14ac:dyDescent="0.25">
      <c r="A1408" s="167" t="s">
        <v>327</v>
      </c>
      <c r="B1408" s="168" t="s">
        <v>239</v>
      </c>
      <c r="C1408" s="167" t="s">
        <v>242</v>
      </c>
      <c r="D1408" s="167" t="s">
        <v>232</v>
      </c>
      <c r="E1408" s="169">
        <v>0.5</v>
      </c>
      <c r="F1408" s="170">
        <v>24.68</v>
      </c>
      <c r="G1408" s="170">
        <v>12.34</v>
      </c>
    </row>
    <row r="1409" spans="1:7" x14ac:dyDescent="0.25">
      <c r="A1409" s="167" t="s">
        <v>328</v>
      </c>
      <c r="B1409" s="168" t="s">
        <v>233</v>
      </c>
      <c r="C1409" s="167" t="s">
        <v>242</v>
      </c>
      <c r="D1409" s="167" t="s">
        <v>232</v>
      </c>
      <c r="E1409" s="169">
        <v>0.25</v>
      </c>
      <c r="F1409" s="170">
        <v>19.5</v>
      </c>
      <c r="G1409" s="170">
        <v>4.88</v>
      </c>
    </row>
    <row r="1410" spans="1:7" x14ac:dyDescent="0.25">
      <c r="A1410" s="165"/>
      <c r="B1410" s="165"/>
      <c r="C1410" s="165"/>
      <c r="D1410" s="165"/>
      <c r="E1410" s="233" t="s">
        <v>234</v>
      </c>
      <c r="F1410" s="233"/>
      <c r="G1410" s="171">
        <v>20.79</v>
      </c>
    </row>
    <row r="1411" spans="1:7" x14ac:dyDescent="0.25">
      <c r="A1411" s="165"/>
      <c r="B1411" s="165"/>
      <c r="C1411" s="165"/>
      <c r="D1411" s="165"/>
      <c r="E1411" s="234" t="s">
        <v>235</v>
      </c>
      <c r="F1411" s="234"/>
      <c r="G1411" s="172">
        <v>78.75</v>
      </c>
    </row>
    <row r="1412" spans="1:7" x14ac:dyDescent="0.25">
      <c r="A1412" s="165"/>
      <c r="B1412" s="165"/>
      <c r="C1412" s="165"/>
      <c r="D1412" s="165"/>
      <c r="E1412" s="234" t="s">
        <v>259</v>
      </c>
      <c r="F1412" s="234"/>
      <c r="G1412" s="172">
        <v>6.9</v>
      </c>
    </row>
    <row r="1413" spans="1:7" x14ac:dyDescent="0.25">
      <c r="A1413" s="165"/>
      <c r="B1413" s="165"/>
      <c r="C1413" s="165"/>
      <c r="D1413" s="165"/>
      <c r="E1413" s="234" t="s">
        <v>236</v>
      </c>
      <c r="F1413" s="234"/>
      <c r="G1413" s="172">
        <v>78.75</v>
      </c>
    </row>
    <row r="1414" spans="1:7" x14ac:dyDescent="0.25">
      <c r="A1414" s="165"/>
      <c r="B1414" s="165"/>
      <c r="C1414" s="165"/>
      <c r="D1414" s="165"/>
      <c r="E1414" s="234" t="s">
        <v>1016</v>
      </c>
      <c r="F1414" s="234"/>
      <c r="G1414" s="172">
        <v>20.48</v>
      </c>
    </row>
    <row r="1415" spans="1:7" x14ac:dyDescent="0.25">
      <c r="A1415" s="165"/>
      <c r="B1415" s="165"/>
      <c r="C1415" s="165"/>
      <c r="D1415" s="165"/>
      <c r="E1415" s="234" t="s">
        <v>1017</v>
      </c>
      <c r="F1415" s="234"/>
      <c r="G1415" s="172">
        <v>99.23</v>
      </c>
    </row>
    <row r="1416" spans="1:7" x14ac:dyDescent="0.25">
      <c r="A1416" s="165"/>
      <c r="B1416" s="165"/>
      <c r="C1416" s="230"/>
      <c r="D1416" s="230"/>
      <c r="E1416" s="165"/>
      <c r="F1416" s="165"/>
      <c r="G1416" s="165"/>
    </row>
    <row r="1417" spans="1:7" x14ac:dyDescent="0.25">
      <c r="A1417" s="231" t="s">
        <v>1406</v>
      </c>
      <c r="B1417" s="231"/>
      <c r="C1417" s="231"/>
      <c r="D1417" s="231"/>
      <c r="E1417" s="231"/>
      <c r="F1417" s="231"/>
      <c r="G1417" s="231"/>
    </row>
    <row r="1418" spans="1:7" ht="22.5" x14ac:dyDescent="0.25">
      <c r="A1418" s="232" t="s">
        <v>225</v>
      </c>
      <c r="B1418" s="232"/>
      <c r="C1418" s="166" t="s">
        <v>226</v>
      </c>
      <c r="D1418" s="166" t="s">
        <v>227</v>
      </c>
      <c r="E1418" s="166" t="s">
        <v>228</v>
      </c>
      <c r="F1418" s="166" t="s">
        <v>229</v>
      </c>
      <c r="G1418" s="166" t="s">
        <v>3</v>
      </c>
    </row>
    <row r="1419" spans="1:7" x14ac:dyDescent="0.25">
      <c r="A1419" s="167" t="s">
        <v>1407</v>
      </c>
      <c r="B1419" s="168" t="s">
        <v>1408</v>
      </c>
      <c r="C1419" s="167" t="s">
        <v>242</v>
      </c>
      <c r="D1419" s="167" t="s">
        <v>125</v>
      </c>
      <c r="E1419" s="169">
        <v>1.1279999999999999</v>
      </c>
      <c r="F1419" s="170">
        <v>1.0900000000000001</v>
      </c>
      <c r="G1419" s="170">
        <v>1.23</v>
      </c>
    </row>
    <row r="1420" spans="1:7" ht="22.5" x14ac:dyDescent="0.25">
      <c r="A1420" s="167" t="s">
        <v>1092</v>
      </c>
      <c r="B1420" s="168" t="s">
        <v>1093</v>
      </c>
      <c r="C1420" s="167" t="s">
        <v>242</v>
      </c>
      <c r="D1420" s="167" t="s">
        <v>133</v>
      </c>
      <c r="E1420" s="169">
        <v>0.2</v>
      </c>
      <c r="F1420" s="170">
        <v>3.15</v>
      </c>
      <c r="G1420" s="170">
        <v>0.63</v>
      </c>
    </row>
    <row r="1421" spans="1:7" ht="33.75" x14ac:dyDescent="0.25">
      <c r="A1421" s="167" t="s">
        <v>1409</v>
      </c>
      <c r="B1421" s="168" t="s">
        <v>1410</v>
      </c>
      <c r="C1421" s="167" t="s">
        <v>242</v>
      </c>
      <c r="D1421" s="167" t="s">
        <v>133</v>
      </c>
      <c r="E1421" s="169">
        <v>0.25</v>
      </c>
      <c r="F1421" s="170">
        <v>7.18</v>
      </c>
      <c r="G1421" s="170">
        <v>1.8</v>
      </c>
    </row>
    <row r="1422" spans="1:7" ht="45" x14ac:dyDescent="0.25">
      <c r="A1422" s="167" t="s">
        <v>1411</v>
      </c>
      <c r="B1422" s="168" t="s">
        <v>1412</v>
      </c>
      <c r="C1422" s="167" t="s">
        <v>242</v>
      </c>
      <c r="D1422" s="167" t="s">
        <v>125</v>
      </c>
      <c r="E1422" s="169">
        <v>1.1224000000000001</v>
      </c>
      <c r="F1422" s="170">
        <v>34.57</v>
      </c>
      <c r="G1422" s="170">
        <v>38.799999999999997</v>
      </c>
    </row>
    <row r="1423" spans="1:7" x14ac:dyDescent="0.25">
      <c r="A1423" s="165"/>
      <c r="B1423" s="165"/>
      <c r="C1423" s="165"/>
      <c r="D1423" s="165"/>
      <c r="E1423" s="233" t="s">
        <v>230</v>
      </c>
      <c r="F1423" s="233"/>
      <c r="G1423" s="171">
        <v>42.46</v>
      </c>
    </row>
    <row r="1424" spans="1:7" ht="22.5" x14ac:dyDescent="0.25">
      <c r="A1424" s="232" t="s">
        <v>231</v>
      </c>
      <c r="B1424" s="232"/>
      <c r="C1424" s="166" t="s">
        <v>226</v>
      </c>
      <c r="D1424" s="166" t="s">
        <v>227</v>
      </c>
      <c r="E1424" s="166" t="s">
        <v>228</v>
      </c>
      <c r="F1424" s="166" t="s">
        <v>229</v>
      </c>
      <c r="G1424" s="166" t="s">
        <v>3</v>
      </c>
    </row>
    <row r="1425" spans="1:7" ht="22.5" x14ac:dyDescent="0.25">
      <c r="A1425" s="167" t="s">
        <v>317</v>
      </c>
      <c r="B1425" s="168" t="s">
        <v>318</v>
      </c>
      <c r="C1425" s="167" t="s">
        <v>242</v>
      </c>
      <c r="D1425" s="167" t="s">
        <v>232</v>
      </c>
      <c r="E1425" s="169">
        <v>0.22559999999999999</v>
      </c>
      <c r="F1425" s="170">
        <v>24.42</v>
      </c>
      <c r="G1425" s="170">
        <v>5.51</v>
      </c>
    </row>
    <row r="1426" spans="1:7" ht="45" x14ac:dyDescent="0.25">
      <c r="A1426" s="167" t="s">
        <v>1413</v>
      </c>
      <c r="B1426" s="168" t="s">
        <v>1414</v>
      </c>
      <c r="C1426" s="167" t="s">
        <v>242</v>
      </c>
      <c r="D1426" s="167" t="s">
        <v>127</v>
      </c>
      <c r="E1426" s="169">
        <v>0.12130000000000001</v>
      </c>
      <c r="F1426" s="170">
        <v>500.4</v>
      </c>
      <c r="G1426" s="170">
        <v>60.7</v>
      </c>
    </row>
    <row r="1427" spans="1:7" x14ac:dyDescent="0.25">
      <c r="A1427" s="167" t="s">
        <v>327</v>
      </c>
      <c r="B1427" s="168" t="s">
        <v>239</v>
      </c>
      <c r="C1427" s="167" t="s">
        <v>242</v>
      </c>
      <c r="D1427" s="167" t="s">
        <v>232</v>
      </c>
      <c r="E1427" s="169">
        <v>0.33169999999999999</v>
      </c>
      <c r="F1427" s="170">
        <v>24.68</v>
      </c>
      <c r="G1427" s="170">
        <v>8.19</v>
      </c>
    </row>
    <row r="1428" spans="1:7" x14ac:dyDescent="0.25">
      <c r="A1428" s="167" t="s">
        <v>328</v>
      </c>
      <c r="B1428" s="168" t="s">
        <v>233</v>
      </c>
      <c r="C1428" s="167" t="s">
        <v>242</v>
      </c>
      <c r="D1428" s="167" t="s">
        <v>232</v>
      </c>
      <c r="E1428" s="169">
        <v>0.55730000000000002</v>
      </c>
      <c r="F1428" s="170">
        <v>19.5</v>
      </c>
      <c r="G1428" s="170">
        <v>10.87</v>
      </c>
    </row>
    <row r="1429" spans="1:7" x14ac:dyDescent="0.25">
      <c r="A1429" s="165"/>
      <c r="B1429" s="165"/>
      <c r="C1429" s="165"/>
      <c r="D1429" s="165"/>
      <c r="E1429" s="233" t="s">
        <v>234</v>
      </c>
      <c r="F1429" s="233"/>
      <c r="G1429" s="171">
        <v>85.27</v>
      </c>
    </row>
    <row r="1430" spans="1:7" x14ac:dyDescent="0.25">
      <c r="A1430" s="165"/>
      <c r="B1430" s="165"/>
      <c r="C1430" s="165"/>
      <c r="D1430" s="165"/>
      <c r="E1430" s="234" t="s">
        <v>235</v>
      </c>
      <c r="F1430" s="234"/>
      <c r="G1430" s="172">
        <v>127.73</v>
      </c>
    </row>
    <row r="1431" spans="1:7" x14ac:dyDescent="0.25">
      <c r="A1431" s="165"/>
      <c r="B1431" s="165"/>
      <c r="C1431" s="165"/>
      <c r="D1431" s="165"/>
      <c r="E1431" s="234" t="s">
        <v>259</v>
      </c>
      <c r="F1431" s="234"/>
      <c r="G1431" s="172">
        <v>13.47</v>
      </c>
    </row>
    <row r="1432" spans="1:7" x14ac:dyDescent="0.25">
      <c r="A1432" s="165"/>
      <c r="B1432" s="165"/>
      <c r="C1432" s="165"/>
      <c r="D1432" s="165"/>
      <c r="E1432" s="234" t="s">
        <v>236</v>
      </c>
      <c r="F1432" s="234"/>
      <c r="G1432" s="172">
        <v>127.73</v>
      </c>
    </row>
    <row r="1433" spans="1:7" x14ac:dyDescent="0.25">
      <c r="A1433" s="165"/>
      <c r="B1433" s="165"/>
      <c r="C1433" s="165"/>
      <c r="D1433" s="165"/>
      <c r="E1433" s="234" t="s">
        <v>1016</v>
      </c>
      <c r="F1433" s="234"/>
      <c r="G1433" s="172">
        <v>33.22</v>
      </c>
    </row>
    <row r="1434" spans="1:7" x14ac:dyDescent="0.25">
      <c r="A1434" s="165"/>
      <c r="B1434" s="165"/>
      <c r="C1434" s="165"/>
      <c r="D1434" s="165"/>
      <c r="E1434" s="234" t="s">
        <v>1017</v>
      </c>
      <c r="F1434" s="234"/>
      <c r="G1434" s="172">
        <v>160.94999999999999</v>
      </c>
    </row>
    <row r="1435" spans="1:7" x14ac:dyDescent="0.25">
      <c r="A1435" s="165"/>
      <c r="B1435" s="165"/>
      <c r="C1435" s="230"/>
      <c r="D1435" s="230"/>
      <c r="E1435" s="165"/>
      <c r="F1435" s="165"/>
      <c r="G1435" s="165"/>
    </row>
    <row r="1436" spans="1:7" x14ac:dyDescent="0.25">
      <c r="A1436" s="231" t="s">
        <v>1415</v>
      </c>
      <c r="B1436" s="231"/>
      <c r="C1436" s="231"/>
      <c r="D1436" s="231"/>
      <c r="E1436" s="231"/>
      <c r="F1436" s="231"/>
      <c r="G1436" s="231"/>
    </row>
    <row r="1437" spans="1:7" ht="22.5" x14ac:dyDescent="0.25">
      <c r="A1437" s="232" t="s">
        <v>225</v>
      </c>
      <c r="B1437" s="232"/>
      <c r="C1437" s="166" t="s">
        <v>226</v>
      </c>
      <c r="D1437" s="166" t="s">
        <v>227</v>
      </c>
      <c r="E1437" s="166" t="s">
        <v>228</v>
      </c>
      <c r="F1437" s="166" t="s">
        <v>229</v>
      </c>
      <c r="G1437" s="166" t="s">
        <v>3</v>
      </c>
    </row>
    <row r="1438" spans="1:7" x14ac:dyDescent="0.25">
      <c r="A1438" s="167" t="s">
        <v>1416</v>
      </c>
      <c r="B1438" s="168" t="s">
        <v>1417</v>
      </c>
      <c r="C1438" s="167" t="s">
        <v>1047</v>
      </c>
      <c r="D1438" s="167" t="s">
        <v>127</v>
      </c>
      <c r="E1438" s="169">
        <v>1.8200000000000001E-2</v>
      </c>
      <c r="F1438" s="170">
        <v>75</v>
      </c>
      <c r="G1438" s="170">
        <v>1.37</v>
      </c>
    </row>
    <row r="1439" spans="1:7" x14ac:dyDescent="0.25">
      <c r="A1439" s="167" t="s">
        <v>1418</v>
      </c>
      <c r="B1439" s="168" t="s">
        <v>1419</v>
      </c>
      <c r="C1439" s="167" t="s">
        <v>1047</v>
      </c>
      <c r="D1439" s="167" t="s">
        <v>238</v>
      </c>
      <c r="E1439" s="169">
        <v>2.73</v>
      </c>
      <c r="F1439" s="170">
        <v>2</v>
      </c>
      <c r="G1439" s="170">
        <v>5.46</v>
      </c>
    </row>
    <row r="1440" spans="1:7" x14ac:dyDescent="0.25">
      <c r="A1440" s="167" t="s">
        <v>1250</v>
      </c>
      <c r="B1440" s="168" t="s">
        <v>1251</v>
      </c>
      <c r="C1440" s="167" t="s">
        <v>1047</v>
      </c>
      <c r="D1440" s="167" t="s">
        <v>238</v>
      </c>
      <c r="E1440" s="169">
        <v>2.8</v>
      </c>
      <c r="F1440" s="170">
        <v>0.9</v>
      </c>
      <c r="G1440" s="170">
        <v>2.52</v>
      </c>
    </row>
    <row r="1441" spans="1:7" ht="22.5" x14ac:dyDescent="0.25">
      <c r="A1441" s="167" t="s">
        <v>1420</v>
      </c>
      <c r="B1441" s="168" t="s">
        <v>1421</v>
      </c>
      <c r="C1441" s="167" t="s">
        <v>1047</v>
      </c>
      <c r="D1441" s="167" t="s">
        <v>125</v>
      </c>
      <c r="E1441" s="169">
        <v>1.1000000000000001</v>
      </c>
      <c r="F1441" s="170">
        <v>35</v>
      </c>
      <c r="G1441" s="170">
        <v>38.5</v>
      </c>
    </row>
    <row r="1442" spans="1:7" x14ac:dyDescent="0.25">
      <c r="A1442" s="165"/>
      <c r="B1442" s="165"/>
      <c r="C1442" s="165"/>
      <c r="D1442" s="165"/>
      <c r="E1442" s="233" t="s">
        <v>230</v>
      </c>
      <c r="F1442" s="233"/>
      <c r="G1442" s="171">
        <v>47.85</v>
      </c>
    </row>
    <row r="1443" spans="1:7" ht="22.5" x14ac:dyDescent="0.25">
      <c r="A1443" s="232" t="s">
        <v>231</v>
      </c>
      <c r="B1443" s="232"/>
      <c r="C1443" s="166" t="s">
        <v>226</v>
      </c>
      <c r="D1443" s="166" t="s">
        <v>227</v>
      </c>
      <c r="E1443" s="166" t="s">
        <v>228</v>
      </c>
      <c r="F1443" s="166" t="s">
        <v>229</v>
      </c>
      <c r="G1443" s="166" t="s">
        <v>3</v>
      </c>
    </row>
    <row r="1444" spans="1:7" ht="22.5" x14ac:dyDescent="0.25">
      <c r="A1444" s="167" t="s">
        <v>1372</v>
      </c>
      <c r="B1444" s="168" t="s">
        <v>1373</v>
      </c>
      <c r="C1444" s="167" t="s">
        <v>242</v>
      </c>
      <c r="D1444" s="167" t="s">
        <v>232</v>
      </c>
      <c r="E1444" s="169">
        <v>1.6</v>
      </c>
      <c r="F1444" s="170">
        <v>24.59</v>
      </c>
      <c r="G1444" s="170">
        <v>39.340000000000003</v>
      </c>
    </row>
    <row r="1445" spans="1:7" x14ac:dyDescent="0.25">
      <c r="A1445" s="167" t="s">
        <v>328</v>
      </c>
      <c r="B1445" s="168" t="s">
        <v>233</v>
      </c>
      <c r="C1445" s="167" t="s">
        <v>242</v>
      </c>
      <c r="D1445" s="167" t="s">
        <v>232</v>
      </c>
      <c r="E1445" s="169">
        <v>1.25</v>
      </c>
      <c r="F1445" s="170">
        <v>19.5</v>
      </c>
      <c r="G1445" s="170">
        <v>24.38</v>
      </c>
    </row>
    <row r="1446" spans="1:7" x14ac:dyDescent="0.25">
      <c r="A1446" s="165"/>
      <c r="B1446" s="165"/>
      <c r="C1446" s="165"/>
      <c r="D1446" s="165"/>
      <c r="E1446" s="233" t="s">
        <v>234</v>
      </c>
      <c r="F1446" s="233"/>
      <c r="G1446" s="171">
        <v>63.72</v>
      </c>
    </row>
    <row r="1447" spans="1:7" x14ac:dyDescent="0.25">
      <c r="A1447" s="165"/>
      <c r="B1447" s="165"/>
      <c r="C1447" s="165"/>
      <c r="D1447" s="165"/>
      <c r="E1447" s="234" t="s">
        <v>235</v>
      </c>
      <c r="F1447" s="234"/>
      <c r="G1447" s="172">
        <v>111.57</v>
      </c>
    </row>
    <row r="1448" spans="1:7" x14ac:dyDescent="0.25">
      <c r="A1448" s="165"/>
      <c r="B1448" s="165"/>
      <c r="C1448" s="165"/>
      <c r="D1448" s="165"/>
      <c r="E1448" s="234" t="s">
        <v>259</v>
      </c>
      <c r="F1448" s="234"/>
      <c r="G1448" s="172">
        <v>23.71</v>
      </c>
    </row>
    <row r="1449" spans="1:7" x14ac:dyDescent="0.25">
      <c r="A1449" s="165"/>
      <c r="B1449" s="165"/>
      <c r="C1449" s="165"/>
      <c r="D1449" s="165"/>
      <c r="E1449" s="234" t="s">
        <v>236</v>
      </c>
      <c r="F1449" s="234"/>
      <c r="G1449" s="172">
        <v>111.57</v>
      </c>
    </row>
    <row r="1450" spans="1:7" x14ac:dyDescent="0.25">
      <c r="A1450" s="165"/>
      <c r="B1450" s="165"/>
      <c r="C1450" s="165"/>
      <c r="D1450" s="165"/>
      <c r="E1450" s="234" t="s">
        <v>1016</v>
      </c>
      <c r="F1450" s="234"/>
      <c r="G1450" s="172">
        <v>29.02</v>
      </c>
    </row>
    <row r="1451" spans="1:7" x14ac:dyDescent="0.25">
      <c r="A1451" s="165"/>
      <c r="B1451" s="165"/>
      <c r="C1451" s="165"/>
      <c r="D1451" s="165"/>
      <c r="E1451" s="234" t="s">
        <v>1017</v>
      </c>
      <c r="F1451" s="234"/>
      <c r="G1451" s="172">
        <v>140.59</v>
      </c>
    </row>
    <row r="1452" spans="1:7" x14ac:dyDescent="0.25">
      <c r="A1452" s="165"/>
      <c r="B1452" s="165"/>
      <c r="C1452" s="230"/>
      <c r="D1452" s="230"/>
      <c r="E1452" s="165"/>
      <c r="F1452" s="165"/>
      <c r="G1452" s="165"/>
    </row>
    <row r="1453" spans="1:7" x14ac:dyDescent="0.25">
      <c r="A1453" s="231" t="s">
        <v>1422</v>
      </c>
      <c r="B1453" s="231"/>
      <c r="C1453" s="231"/>
      <c r="D1453" s="231"/>
      <c r="E1453" s="231"/>
      <c r="F1453" s="231"/>
      <c r="G1453" s="231"/>
    </row>
    <row r="1454" spans="1:7" ht="22.5" x14ac:dyDescent="0.25">
      <c r="A1454" s="232" t="s">
        <v>1130</v>
      </c>
      <c r="B1454" s="232"/>
      <c r="C1454" s="166" t="s">
        <v>226</v>
      </c>
      <c r="D1454" s="166" t="s">
        <v>227</v>
      </c>
      <c r="E1454" s="166" t="s">
        <v>228</v>
      </c>
      <c r="F1454" s="166" t="s">
        <v>229</v>
      </c>
      <c r="G1454" s="166" t="s">
        <v>3</v>
      </c>
    </row>
    <row r="1455" spans="1:7" x14ac:dyDescent="0.25">
      <c r="A1455" s="167" t="s">
        <v>1423</v>
      </c>
      <c r="B1455" s="168" t="s">
        <v>1424</v>
      </c>
      <c r="C1455" s="167" t="s">
        <v>1007</v>
      </c>
      <c r="D1455" s="167" t="s">
        <v>232</v>
      </c>
      <c r="E1455" s="169">
        <v>0.13</v>
      </c>
      <c r="F1455" s="170">
        <v>5.2</v>
      </c>
      <c r="G1455" s="170">
        <v>0.68</v>
      </c>
    </row>
    <row r="1456" spans="1:7" x14ac:dyDescent="0.25">
      <c r="A1456" s="165"/>
      <c r="B1456" s="165"/>
      <c r="C1456" s="165"/>
      <c r="D1456" s="165"/>
      <c r="E1456" s="233" t="s">
        <v>1138</v>
      </c>
      <c r="F1456" s="233"/>
      <c r="G1456" s="171">
        <v>0.68</v>
      </c>
    </row>
    <row r="1457" spans="1:7" ht="22.5" x14ac:dyDescent="0.25">
      <c r="A1457" s="232" t="s">
        <v>225</v>
      </c>
      <c r="B1457" s="232"/>
      <c r="C1457" s="166" t="s">
        <v>226</v>
      </c>
      <c r="D1457" s="166" t="s">
        <v>227</v>
      </c>
      <c r="E1457" s="166" t="s">
        <v>228</v>
      </c>
      <c r="F1457" s="166" t="s">
        <v>229</v>
      </c>
      <c r="G1457" s="166" t="s">
        <v>3</v>
      </c>
    </row>
    <row r="1458" spans="1:7" x14ac:dyDescent="0.25">
      <c r="A1458" s="167" t="s">
        <v>1425</v>
      </c>
      <c r="B1458" s="168" t="s">
        <v>1426</v>
      </c>
      <c r="C1458" s="167" t="s">
        <v>1007</v>
      </c>
      <c r="D1458" s="167" t="s">
        <v>127</v>
      </c>
      <c r="E1458" s="169">
        <v>7.0000000000000007E-2</v>
      </c>
      <c r="F1458" s="170">
        <v>75</v>
      </c>
      <c r="G1458" s="170">
        <v>5.25</v>
      </c>
    </row>
    <row r="1459" spans="1:7" x14ac:dyDescent="0.25">
      <c r="A1459" s="167" t="s">
        <v>1427</v>
      </c>
      <c r="B1459" s="168" t="s">
        <v>1428</v>
      </c>
      <c r="C1459" s="167" t="s">
        <v>1007</v>
      </c>
      <c r="D1459" s="167" t="s">
        <v>1429</v>
      </c>
      <c r="E1459" s="169">
        <v>0.7</v>
      </c>
      <c r="F1459" s="170">
        <v>45</v>
      </c>
      <c r="G1459" s="170">
        <v>31.5</v>
      </c>
    </row>
    <row r="1460" spans="1:7" x14ac:dyDescent="0.25">
      <c r="A1460" s="167" t="s">
        <v>1430</v>
      </c>
      <c r="B1460" s="168" t="s">
        <v>1431</v>
      </c>
      <c r="C1460" s="167" t="s">
        <v>1007</v>
      </c>
      <c r="D1460" s="167" t="s">
        <v>238</v>
      </c>
      <c r="E1460" s="169">
        <v>14</v>
      </c>
      <c r="F1460" s="170">
        <v>0.8</v>
      </c>
      <c r="G1460" s="170">
        <v>11.2</v>
      </c>
    </row>
    <row r="1461" spans="1:7" x14ac:dyDescent="0.25">
      <c r="A1461" s="167" t="s">
        <v>1432</v>
      </c>
      <c r="B1461" s="168" t="s">
        <v>1433</v>
      </c>
      <c r="C1461" s="167" t="s">
        <v>1007</v>
      </c>
      <c r="D1461" s="167" t="s">
        <v>133</v>
      </c>
      <c r="E1461" s="169">
        <v>2.0499999999999998</v>
      </c>
      <c r="F1461" s="170">
        <v>2.2999999999999998</v>
      </c>
      <c r="G1461" s="170">
        <v>4.72</v>
      </c>
    </row>
    <row r="1462" spans="1:7" x14ac:dyDescent="0.25">
      <c r="A1462" s="165"/>
      <c r="B1462" s="165"/>
      <c r="C1462" s="165"/>
      <c r="D1462" s="165"/>
      <c r="E1462" s="233" t="s">
        <v>230</v>
      </c>
      <c r="F1462" s="233"/>
      <c r="G1462" s="171">
        <v>52.67</v>
      </c>
    </row>
    <row r="1463" spans="1:7" ht="22.5" x14ac:dyDescent="0.25">
      <c r="A1463" s="232" t="s">
        <v>231</v>
      </c>
      <c r="B1463" s="232"/>
      <c r="C1463" s="166" t="s">
        <v>226</v>
      </c>
      <c r="D1463" s="166" t="s">
        <v>227</v>
      </c>
      <c r="E1463" s="166" t="s">
        <v>228</v>
      </c>
      <c r="F1463" s="166" t="s">
        <v>229</v>
      </c>
      <c r="G1463" s="166" t="s">
        <v>3</v>
      </c>
    </row>
    <row r="1464" spans="1:7" ht="22.5" x14ac:dyDescent="0.25">
      <c r="A1464" s="167" t="s">
        <v>1434</v>
      </c>
      <c r="B1464" s="168" t="s">
        <v>1435</v>
      </c>
      <c r="C1464" s="167" t="s">
        <v>1007</v>
      </c>
      <c r="D1464" s="167" t="s">
        <v>232</v>
      </c>
      <c r="E1464" s="169">
        <v>1</v>
      </c>
      <c r="F1464" s="170">
        <v>20</v>
      </c>
      <c r="G1464" s="170">
        <v>20</v>
      </c>
    </row>
    <row r="1465" spans="1:7" x14ac:dyDescent="0.25">
      <c r="A1465" s="167" t="s">
        <v>1291</v>
      </c>
      <c r="B1465" s="168" t="s">
        <v>239</v>
      </c>
      <c r="C1465" s="167" t="s">
        <v>1007</v>
      </c>
      <c r="D1465" s="167" t="s">
        <v>232</v>
      </c>
      <c r="E1465" s="169">
        <v>0.5</v>
      </c>
      <c r="F1465" s="170">
        <v>24.68</v>
      </c>
      <c r="G1465" s="170">
        <v>12.34</v>
      </c>
    </row>
    <row r="1466" spans="1:7" x14ac:dyDescent="0.25">
      <c r="A1466" s="167" t="s">
        <v>1436</v>
      </c>
      <c r="B1466" s="168" t="s">
        <v>1437</v>
      </c>
      <c r="C1466" s="167" t="s">
        <v>1007</v>
      </c>
      <c r="D1466" s="167" t="s">
        <v>125</v>
      </c>
      <c r="E1466" s="169">
        <v>1</v>
      </c>
      <c r="F1466" s="170">
        <v>26.98</v>
      </c>
      <c r="G1466" s="170">
        <v>26.98</v>
      </c>
    </row>
    <row r="1467" spans="1:7" x14ac:dyDescent="0.25">
      <c r="A1467" s="165"/>
      <c r="B1467" s="165"/>
      <c r="C1467" s="165"/>
      <c r="D1467" s="165"/>
      <c r="E1467" s="233" t="s">
        <v>234</v>
      </c>
      <c r="F1467" s="233"/>
      <c r="G1467" s="171">
        <v>59.32</v>
      </c>
    </row>
    <row r="1468" spans="1:7" x14ac:dyDescent="0.25">
      <c r="A1468" s="165"/>
      <c r="B1468" s="165"/>
      <c r="C1468" s="165"/>
      <c r="D1468" s="165"/>
      <c r="E1468" s="234" t="s">
        <v>235</v>
      </c>
      <c r="F1468" s="234"/>
      <c r="G1468" s="172">
        <v>112.67</v>
      </c>
    </row>
    <row r="1469" spans="1:7" x14ac:dyDescent="0.25">
      <c r="A1469" s="165"/>
      <c r="B1469" s="165"/>
      <c r="C1469" s="165"/>
      <c r="D1469" s="165"/>
      <c r="E1469" s="234" t="s">
        <v>259</v>
      </c>
      <c r="F1469" s="234"/>
      <c r="G1469" s="172">
        <v>17.32</v>
      </c>
    </row>
    <row r="1470" spans="1:7" x14ac:dyDescent="0.25">
      <c r="A1470" s="165"/>
      <c r="B1470" s="165"/>
      <c r="C1470" s="165"/>
      <c r="D1470" s="165"/>
      <c r="E1470" s="234" t="s">
        <v>236</v>
      </c>
      <c r="F1470" s="234"/>
      <c r="G1470" s="172">
        <v>112.67</v>
      </c>
    </row>
    <row r="1471" spans="1:7" x14ac:dyDescent="0.25">
      <c r="A1471" s="165"/>
      <c r="B1471" s="165"/>
      <c r="C1471" s="165"/>
      <c r="D1471" s="165"/>
      <c r="E1471" s="234" t="s">
        <v>1016</v>
      </c>
      <c r="F1471" s="234"/>
      <c r="G1471" s="172">
        <v>29.31</v>
      </c>
    </row>
    <row r="1472" spans="1:7" x14ac:dyDescent="0.25">
      <c r="A1472" s="165"/>
      <c r="B1472" s="165"/>
      <c r="C1472" s="165"/>
      <c r="D1472" s="165"/>
      <c r="E1472" s="234" t="s">
        <v>1017</v>
      </c>
      <c r="F1472" s="234"/>
      <c r="G1472" s="172">
        <v>141.97999999999999</v>
      </c>
    </row>
    <row r="1473" spans="1:7" x14ac:dyDescent="0.25">
      <c r="A1473" s="165"/>
      <c r="B1473" s="165"/>
      <c r="C1473" s="230"/>
      <c r="D1473" s="230"/>
      <c r="E1473" s="165"/>
      <c r="F1473" s="165"/>
      <c r="G1473" s="165"/>
    </row>
    <row r="1474" spans="1:7" x14ac:dyDescent="0.25">
      <c r="A1474" s="231" t="s">
        <v>1438</v>
      </c>
      <c r="B1474" s="231"/>
      <c r="C1474" s="231"/>
      <c r="D1474" s="231"/>
      <c r="E1474" s="231"/>
      <c r="F1474" s="231"/>
      <c r="G1474" s="231"/>
    </row>
    <row r="1475" spans="1:7" ht="22.5" x14ac:dyDescent="0.25">
      <c r="A1475" s="232" t="s">
        <v>225</v>
      </c>
      <c r="B1475" s="232"/>
      <c r="C1475" s="166" t="s">
        <v>226</v>
      </c>
      <c r="D1475" s="166" t="s">
        <v>227</v>
      </c>
      <c r="E1475" s="166" t="s">
        <v>228</v>
      </c>
      <c r="F1475" s="166" t="s">
        <v>229</v>
      </c>
      <c r="G1475" s="166" t="s">
        <v>3</v>
      </c>
    </row>
    <row r="1476" spans="1:7" x14ac:dyDescent="0.25">
      <c r="A1476" s="167" t="s">
        <v>1439</v>
      </c>
      <c r="B1476" s="168" t="s">
        <v>1440</v>
      </c>
      <c r="C1476" s="167" t="s">
        <v>242</v>
      </c>
      <c r="D1476" s="167" t="s">
        <v>241</v>
      </c>
      <c r="E1476" s="169">
        <v>0.52559999999999996</v>
      </c>
      <c r="F1476" s="170">
        <v>65</v>
      </c>
      <c r="G1476" s="170">
        <v>34.159999999999997</v>
      </c>
    </row>
    <row r="1477" spans="1:7" x14ac:dyDescent="0.25">
      <c r="A1477" s="165"/>
      <c r="B1477" s="165"/>
      <c r="C1477" s="165"/>
      <c r="D1477" s="165"/>
      <c r="E1477" s="233" t="s">
        <v>230</v>
      </c>
      <c r="F1477" s="233"/>
      <c r="G1477" s="171">
        <v>34.159999999999997</v>
      </c>
    </row>
    <row r="1478" spans="1:7" ht="22.5" x14ac:dyDescent="0.25">
      <c r="A1478" s="232" t="s">
        <v>231</v>
      </c>
      <c r="B1478" s="232"/>
      <c r="C1478" s="166" t="s">
        <v>226</v>
      </c>
      <c r="D1478" s="166" t="s">
        <v>227</v>
      </c>
      <c r="E1478" s="166" t="s">
        <v>228</v>
      </c>
      <c r="F1478" s="166" t="s">
        <v>229</v>
      </c>
      <c r="G1478" s="166" t="s">
        <v>3</v>
      </c>
    </row>
    <row r="1479" spans="1:7" x14ac:dyDescent="0.25">
      <c r="A1479" s="167" t="s">
        <v>327</v>
      </c>
      <c r="B1479" s="168" t="s">
        <v>239</v>
      </c>
      <c r="C1479" s="167" t="s">
        <v>242</v>
      </c>
      <c r="D1479" s="167" t="s">
        <v>232</v>
      </c>
      <c r="E1479" s="169">
        <v>0.3</v>
      </c>
      <c r="F1479" s="170">
        <v>24.68</v>
      </c>
      <c r="G1479" s="170">
        <v>7.4</v>
      </c>
    </row>
    <row r="1480" spans="1:7" x14ac:dyDescent="0.25">
      <c r="A1480" s="167" t="s">
        <v>328</v>
      </c>
      <c r="B1480" s="168" t="s">
        <v>233</v>
      </c>
      <c r="C1480" s="167" t="s">
        <v>242</v>
      </c>
      <c r="D1480" s="167" t="s">
        <v>232</v>
      </c>
      <c r="E1480" s="169">
        <v>0.3</v>
      </c>
      <c r="F1480" s="170">
        <v>19.5</v>
      </c>
      <c r="G1480" s="170">
        <v>5.85</v>
      </c>
    </row>
    <row r="1481" spans="1:7" x14ac:dyDescent="0.25">
      <c r="A1481" s="165"/>
      <c r="B1481" s="165"/>
      <c r="C1481" s="165"/>
      <c r="D1481" s="165"/>
      <c r="E1481" s="233" t="s">
        <v>234</v>
      </c>
      <c r="F1481" s="233"/>
      <c r="G1481" s="171">
        <v>13.25</v>
      </c>
    </row>
    <row r="1482" spans="1:7" x14ac:dyDescent="0.25">
      <c r="A1482" s="165"/>
      <c r="B1482" s="165"/>
      <c r="C1482" s="165"/>
      <c r="D1482" s="165"/>
      <c r="E1482" s="234" t="s">
        <v>235</v>
      </c>
      <c r="F1482" s="234"/>
      <c r="G1482" s="172">
        <v>47.41</v>
      </c>
    </row>
    <row r="1483" spans="1:7" x14ac:dyDescent="0.25">
      <c r="A1483" s="165"/>
      <c r="B1483" s="165"/>
      <c r="C1483" s="165"/>
      <c r="D1483" s="165"/>
      <c r="E1483" s="234" t="s">
        <v>259</v>
      </c>
      <c r="F1483" s="234"/>
      <c r="G1483" s="172">
        <v>4.91</v>
      </c>
    </row>
    <row r="1484" spans="1:7" x14ac:dyDescent="0.25">
      <c r="A1484" s="165"/>
      <c r="B1484" s="165"/>
      <c r="C1484" s="165"/>
      <c r="D1484" s="165"/>
      <c r="E1484" s="234" t="s">
        <v>236</v>
      </c>
      <c r="F1484" s="234"/>
      <c r="G1484" s="172">
        <v>47.41</v>
      </c>
    </row>
    <row r="1485" spans="1:7" x14ac:dyDescent="0.25">
      <c r="A1485" s="165"/>
      <c r="B1485" s="165"/>
      <c r="C1485" s="165"/>
      <c r="D1485" s="165"/>
      <c r="E1485" s="234" t="s">
        <v>1016</v>
      </c>
      <c r="F1485" s="234"/>
      <c r="G1485" s="172">
        <v>12.33</v>
      </c>
    </row>
    <row r="1486" spans="1:7" x14ac:dyDescent="0.25">
      <c r="A1486" s="165"/>
      <c r="B1486" s="165"/>
      <c r="C1486" s="165"/>
      <c r="D1486" s="165"/>
      <c r="E1486" s="234" t="s">
        <v>1017</v>
      </c>
      <c r="F1486" s="234"/>
      <c r="G1486" s="172">
        <v>59.74</v>
      </c>
    </row>
    <row r="1487" spans="1:7" x14ac:dyDescent="0.25">
      <c r="A1487" s="165"/>
      <c r="B1487" s="165"/>
      <c r="C1487" s="230"/>
      <c r="D1487" s="230"/>
      <c r="E1487" s="165"/>
      <c r="F1487" s="165"/>
      <c r="G1487" s="165"/>
    </row>
    <row r="1488" spans="1:7" x14ac:dyDescent="0.25">
      <c r="A1488" s="231" t="s">
        <v>1441</v>
      </c>
      <c r="B1488" s="231"/>
      <c r="C1488" s="231"/>
      <c r="D1488" s="231"/>
      <c r="E1488" s="231"/>
      <c r="F1488" s="231"/>
      <c r="G1488" s="231"/>
    </row>
    <row r="1489" spans="1:7" ht="22.5" x14ac:dyDescent="0.25">
      <c r="A1489" s="232" t="s">
        <v>225</v>
      </c>
      <c r="B1489" s="232"/>
      <c r="C1489" s="166" t="s">
        <v>226</v>
      </c>
      <c r="D1489" s="166" t="s">
        <v>227</v>
      </c>
      <c r="E1489" s="166" t="s">
        <v>228</v>
      </c>
      <c r="F1489" s="166" t="s">
        <v>229</v>
      </c>
      <c r="G1489" s="166" t="s">
        <v>3</v>
      </c>
    </row>
    <row r="1490" spans="1:7" x14ac:dyDescent="0.25">
      <c r="A1490" s="167" t="s">
        <v>1442</v>
      </c>
      <c r="B1490" s="168" t="s">
        <v>1443</v>
      </c>
      <c r="C1490" s="167" t="s">
        <v>242</v>
      </c>
      <c r="D1490" s="167" t="s">
        <v>241</v>
      </c>
      <c r="E1490" s="169">
        <v>1.2699999999999999E-2</v>
      </c>
      <c r="F1490" s="170">
        <v>17.86</v>
      </c>
      <c r="G1490" s="170">
        <v>0.23</v>
      </c>
    </row>
    <row r="1491" spans="1:7" x14ac:dyDescent="0.25">
      <c r="A1491" s="167" t="s">
        <v>1444</v>
      </c>
      <c r="B1491" s="168" t="s">
        <v>1445</v>
      </c>
      <c r="C1491" s="167" t="s">
        <v>242</v>
      </c>
      <c r="D1491" s="167" t="s">
        <v>241</v>
      </c>
      <c r="E1491" s="169">
        <v>0.12740000000000001</v>
      </c>
      <c r="F1491" s="170">
        <v>27.26</v>
      </c>
      <c r="G1491" s="170">
        <v>3.47</v>
      </c>
    </row>
    <row r="1492" spans="1:7" x14ac:dyDescent="0.25">
      <c r="A1492" s="165"/>
      <c r="B1492" s="165"/>
      <c r="C1492" s="165"/>
      <c r="D1492" s="165"/>
      <c r="E1492" s="233" t="s">
        <v>230</v>
      </c>
      <c r="F1492" s="233"/>
      <c r="G1492" s="171">
        <v>3.7</v>
      </c>
    </row>
    <row r="1493" spans="1:7" ht="22.5" x14ac:dyDescent="0.25">
      <c r="A1493" s="232" t="s">
        <v>231</v>
      </c>
      <c r="B1493" s="232"/>
      <c r="C1493" s="166" t="s">
        <v>226</v>
      </c>
      <c r="D1493" s="166" t="s">
        <v>227</v>
      </c>
      <c r="E1493" s="166" t="s">
        <v>228</v>
      </c>
      <c r="F1493" s="166" t="s">
        <v>229</v>
      </c>
      <c r="G1493" s="166" t="s">
        <v>3</v>
      </c>
    </row>
    <row r="1494" spans="1:7" x14ac:dyDescent="0.25">
      <c r="A1494" s="167" t="s">
        <v>1446</v>
      </c>
      <c r="B1494" s="168" t="s">
        <v>1447</v>
      </c>
      <c r="C1494" s="167" t="s">
        <v>242</v>
      </c>
      <c r="D1494" s="167" t="s">
        <v>232</v>
      </c>
      <c r="E1494" s="169">
        <v>0.59650000000000003</v>
      </c>
      <c r="F1494" s="170">
        <v>25.69</v>
      </c>
      <c r="G1494" s="170">
        <v>15.32</v>
      </c>
    </row>
    <row r="1495" spans="1:7" x14ac:dyDescent="0.25">
      <c r="A1495" s="165"/>
      <c r="B1495" s="165"/>
      <c r="C1495" s="165"/>
      <c r="D1495" s="165"/>
      <c r="E1495" s="233" t="s">
        <v>234</v>
      </c>
      <c r="F1495" s="233"/>
      <c r="G1495" s="171">
        <v>15.32</v>
      </c>
    </row>
    <row r="1496" spans="1:7" x14ac:dyDescent="0.25">
      <c r="A1496" s="165"/>
      <c r="B1496" s="165"/>
      <c r="C1496" s="165"/>
      <c r="D1496" s="165"/>
      <c r="E1496" s="234" t="s">
        <v>235</v>
      </c>
      <c r="F1496" s="234"/>
      <c r="G1496" s="172">
        <v>19.02</v>
      </c>
    </row>
    <row r="1497" spans="1:7" x14ac:dyDescent="0.25">
      <c r="A1497" s="165"/>
      <c r="B1497" s="165"/>
      <c r="C1497" s="165"/>
      <c r="D1497" s="165"/>
      <c r="E1497" s="234" t="s">
        <v>259</v>
      </c>
      <c r="F1497" s="234"/>
      <c r="G1497" s="172">
        <v>5.75</v>
      </c>
    </row>
    <row r="1498" spans="1:7" x14ac:dyDescent="0.25">
      <c r="A1498" s="165"/>
      <c r="B1498" s="165"/>
      <c r="C1498" s="165"/>
      <c r="D1498" s="165"/>
      <c r="E1498" s="234" t="s">
        <v>236</v>
      </c>
      <c r="F1498" s="234"/>
      <c r="G1498" s="172">
        <v>19.02</v>
      </c>
    </row>
    <row r="1499" spans="1:7" x14ac:dyDescent="0.25">
      <c r="A1499" s="165"/>
      <c r="B1499" s="165"/>
      <c r="C1499" s="165"/>
      <c r="D1499" s="165"/>
      <c r="E1499" s="234" t="s">
        <v>1016</v>
      </c>
      <c r="F1499" s="234"/>
      <c r="G1499" s="172">
        <v>4.95</v>
      </c>
    </row>
    <row r="1500" spans="1:7" x14ac:dyDescent="0.25">
      <c r="A1500" s="165"/>
      <c r="B1500" s="165"/>
      <c r="C1500" s="165"/>
      <c r="D1500" s="165"/>
      <c r="E1500" s="234" t="s">
        <v>1017</v>
      </c>
      <c r="F1500" s="234"/>
      <c r="G1500" s="172">
        <v>23.97</v>
      </c>
    </row>
    <row r="1501" spans="1:7" x14ac:dyDescent="0.25">
      <c r="A1501" s="165"/>
      <c r="B1501" s="165"/>
      <c r="C1501" s="230"/>
      <c r="D1501" s="230"/>
      <c r="E1501" s="165"/>
      <c r="F1501" s="165"/>
      <c r="G1501" s="165"/>
    </row>
    <row r="1502" spans="1:7" x14ac:dyDescent="0.25">
      <c r="A1502" s="231" t="s">
        <v>1448</v>
      </c>
      <c r="B1502" s="231"/>
      <c r="C1502" s="231"/>
      <c r="D1502" s="231"/>
      <c r="E1502" s="231"/>
      <c r="F1502" s="231"/>
      <c r="G1502" s="231"/>
    </row>
    <row r="1503" spans="1:7" ht="22.5" x14ac:dyDescent="0.25">
      <c r="A1503" s="232" t="s">
        <v>225</v>
      </c>
      <c r="B1503" s="232"/>
      <c r="C1503" s="166" t="s">
        <v>226</v>
      </c>
      <c r="D1503" s="166" t="s">
        <v>227</v>
      </c>
      <c r="E1503" s="166" t="s">
        <v>228</v>
      </c>
      <c r="F1503" s="166" t="s">
        <v>229</v>
      </c>
      <c r="G1503" s="166" t="s">
        <v>3</v>
      </c>
    </row>
    <row r="1504" spans="1:7" x14ac:dyDescent="0.25">
      <c r="A1504" s="167" t="s">
        <v>1442</v>
      </c>
      <c r="B1504" s="168" t="s">
        <v>1443</v>
      </c>
      <c r="C1504" s="167" t="s">
        <v>242</v>
      </c>
      <c r="D1504" s="167" t="s">
        <v>241</v>
      </c>
      <c r="E1504" s="169">
        <v>1.2699999999999999E-2</v>
      </c>
      <c r="F1504" s="170">
        <v>17.86</v>
      </c>
      <c r="G1504" s="170">
        <v>0.23</v>
      </c>
    </row>
    <row r="1505" spans="1:7" x14ac:dyDescent="0.25">
      <c r="A1505" s="167" t="s">
        <v>1444</v>
      </c>
      <c r="B1505" s="168" t="s">
        <v>1445</v>
      </c>
      <c r="C1505" s="167" t="s">
        <v>242</v>
      </c>
      <c r="D1505" s="167" t="s">
        <v>241</v>
      </c>
      <c r="E1505" s="169">
        <v>0.12740000000000001</v>
      </c>
      <c r="F1505" s="170">
        <v>27.26</v>
      </c>
      <c r="G1505" s="170">
        <v>3.47</v>
      </c>
    </row>
    <row r="1506" spans="1:7" x14ac:dyDescent="0.25">
      <c r="A1506" s="165"/>
      <c r="B1506" s="165"/>
      <c r="C1506" s="165"/>
      <c r="D1506" s="165"/>
      <c r="E1506" s="233" t="s">
        <v>230</v>
      </c>
      <c r="F1506" s="233"/>
      <c r="G1506" s="171">
        <v>3.7</v>
      </c>
    </row>
    <row r="1507" spans="1:7" ht="22.5" x14ac:dyDescent="0.25">
      <c r="A1507" s="232" t="s">
        <v>231</v>
      </c>
      <c r="B1507" s="232"/>
      <c r="C1507" s="166" t="s">
        <v>226</v>
      </c>
      <c r="D1507" s="166" t="s">
        <v>227</v>
      </c>
      <c r="E1507" s="166" t="s">
        <v>228</v>
      </c>
      <c r="F1507" s="166" t="s">
        <v>229</v>
      </c>
      <c r="G1507" s="166" t="s">
        <v>3</v>
      </c>
    </row>
    <row r="1508" spans="1:7" x14ac:dyDescent="0.25">
      <c r="A1508" s="167" t="s">
        <v>1446</v>
      </c>
      <c r="B1508" s="168" t="s">
        <v>1447</v>
      </c>
      <c r="C1508" s="167" t="s">
        <v>242</v>
      </c>
      <c r="D1508" s="167" t="s">
        <v>232</v>
      </c>
      <c r="E1508" s="169">
        <v>0.59650000000000003</v>
      </c>
      <c r="F1508" s="170">
        <v>25.69</v>
      </c>
      <c r="G1508" s="170">
        <v>15.32</v>
      </c>
    </row>
    <row r="1509" spans="1:7" x14ac:dyDescent="0.25">
      <c r="A1509" s="165"/>
      <c r="B1509" s="165"/>
      <c r="C1509" s="165"/>
      <c r="D1509" s="165"/>
      <c r="E1509" s="233" t="s">
        <v>234</v>
      </c>
      <c r="F1509" s="233"/>
      <c r="G1509" s="171">
        <v>15.32</v>
      </c>
    </row>
    <row r="1510" spans="1:7" x14ac:dyDescent="0.25">
      <c r="A1510" s="165"/>
      <c r="B1510" s="165"/>
      <c r="C1510" s="165"/>
      <c r="D1510" s="165"/>
      <c r="E1510" s="234" t="s">
        <v>235</v>
      </c>
      <c r="F1510" s="234"/>
      <c r="G1510" s="172">
        <v>19.02</v>
      </c>
    </row>
    <row r="1511" spans="1:7" x14ac:dyDescent="0.25">
      <c r="A1511" s="165"/>
      <c r="B1511" s="165"/>
      <c r="C1511" s="165"/>
      <c r="D1511" s="165"/>
      <c r="E1511" s="234" t="s">
        <v>259</v>
      </c>
      <c r="F1511" s="234"/>
      <c r="G1511" s="172">
        <v>5.75</v>
      </c>
    </row>
    <row r="1512" spans="1:7" x14ac:dyDescent="0.25">
      <c r="A1512" s="165"/>
      <c r="B1512" s="165"/>
      <c r="C1512" s="165"/>
      <c r="D1512" s="165"/>
      <c r="E1512" s="234" t="s">
        <v>236</v>
      </c>
      <c r="F1512" s="234"/>
      <c r="G1512" s="172">
        <v>19.02</v>
      </c>
    </row>
    <row r="1513" spans="1:7" x14ac:dyDescent="0.25">
      <c r="A1513" s="165"/>
      <c r="B1513" s="165"/>
      <c r="C1513" s="165"/>
      <c r="D1513" s="165"/>
      <c r="E1513" s="234" t="s">
        <v>1016</v>
      </c>
      <c r="F1513" s="234"/>
      <c r="G1513" s="172">
        <v>4.95</v>
      </c>
    </row>
    <row r="1514" spans="1:7" x14ac:dyDescent="0.25">
      <c r="A1514" s="165"/>
      <c r="B1514" s="165"/>
      <c r="C1514" s="165"/>
      <c r="D1514" s="165"/>
      <c r="E1514" s="234" t="s">
        <v>1017</v>
      </c>
      <c r="F1514" s="234"/>
      <c r="G1514" s="172">
        <v>23.97</v>
      </c>
    </row>
    <row r="1515" spans="1:7" x14ac:dyDescent="0.25">
      <c r="A1515" s="165"/>
      <c r="B1515" s="165"/>
      <c r="C1515" s="230"/>
      <c r="D1515" s="230"/>
      <c r="E1515" s="165"/>
      <c r="F1515" s="165"/>
      <c r="G1515" s="165"/>
    </row>
    <row r="1516" spans="1:7" x14ac:dyDescent="0.25">
      <c r="A1516" s="231" t="s">
        <v>1449</v>
      </c>
      <c r="B1516" s="231"/>
      <c r="C1516" s="231"/>
      <c r="D1516" s="231"/>
      <c r="E1516" s="231"/>
      <c r="F1516" s="231"/>
      <c r="G1516" s="231"/>
    </row>
    <row r="1517" spans="1:7" ht="22.5" x14ac:dyDescent="0.25">
      <c r="A1517" s="232" t="s">
        <v>225</v>
      </c>
      <c r="B1517" s="232"/>
      <c r="C1517" s="166" t="s">
        <v>226</v>
      </c>
      <c r="D1517" s="166" t="s">
        <v>227</v>
      </c>
      <c r="E1517" s="166" t="s">
        <v>228</v>
      </c>
      <c r="F1517" s="166" t="s">
        <v>229</v>
      </c>
      <c r="G1517" s="166" t="s">
        <v>3</v>
      </c>
    </row>
    <row r="1518" spans="1:7" x14ac:dyDescent="0.25">
      <c r="A1518" s="167" t="s">
        <v>1442</v>
      </c>
      <c r="B1518" s="168" t="s">
        <v>1443</v>
      </c>
      <c r="C1518" s="167" t="s">
        <v>242</v>
      </c>
      <c r="D1518" s="167" t="s">
        <v>241</v>
      </c>
      <c r="E1518" s="169">
        <v>1.0999999999999999E-2</v>
      </c>
      <c r="F1518" s="170">
        <v>17.86</v>
      </c>
      <c r="G1518" s="170">
        <v>0.2</v>
      </c>
    </row>
    <row r="1519" spans="1:7" ht="22.5" x14ac:dyDescent="0.25">
      <c r="A1519" s="167" t="s">
        <v>1450</v>
      </c>
      <c r="B1519" s="168" t="s">
        <v>1451</v>
      </c>
      <c r="C1519" s="167" t="s">
        <v>242</v>
      </c>
      <c r="D1519" s="167" t="s">
        <v>241</v>
      </c>
      <c r="E1519" s="169">
        <v>0.10979999999999999</v>
      </c>
      <c r="F1519" s="170">
        <v>28</v>
      </c>
      <c r="G1519" s="170">
        <v>3.07</v>
      </c>
    </row>
    <row r="1520" spans="1:7" x14ac:dyDescent="0.25">
      <c r="A1520" s="165"/>
      <c r="B1520" s="165"/>
      <c r="C1520" s="165"/>
      <c r="D1520" s="165"/>
      <c r="E1520" s="233" t="s">
        <v>230</v>
      </c>
      <c r="F1520" s="233"/>
      <c r="G1520" s="171">
        <v>3.27</v>
      </c>
    </row>
    <row r="1521" spans="1:7" ht="22.5" x14ac:dyDescent="0.25">
      <c r="A1521" s="232" t="s">
        <v>231</v>
      </c>
      <c r="B1521" s="232"/>
      <c r="C1521" s="166" t="s">
        <v>226</v>
      </c>
      <c r="D1521" s="166" t="s">
        <v>227</v>
      </c>
      <c r="E1521" s="166" t="s">
        <v>228</v>
      </c>
      <c r="F1521" s="166" t="s">
        <v>229</v>
      </c>
      <c r="G1521" s="166" t="s">
        <v>3</v>
      </c>
    </row>
    <row r="1522" spans="1:7" x14ac:dyDescent="0.25">
      <c r="A1522" s="167" t="s">
        <v>1446</v>
      </c>
      <c r="B1522" s="168" t="s">
        <v>1447</v>
      </c>
      <c r="C1522" s="167" t="s">
        <v>242</v>
      </c>
      <c r="D1522" s="167" t="s">
        <v>232</v>
      </c>
      <c r="E1522" s="169">
        <v>0.59699999999999998</v>
      </c>
      <c r="F1522" s="170">
        <v>25.69</v>
      </c>
      <c r="G1522" s="170">
        <v>15.34</v>
      </c>
    </row>
    <row r="1523" spans="1:7" x14ac:dyDescent="0.25">
      <c r="A1523" s="165"/>
      <c r="B1523" s="165"/>
      <c r="C1523" s="165"/>
      <c r="D1523" s="165"/>
      <c r="E1523" s="233" t="s">
        <v>234</v>
      </c>
      <c r="F1523" s="233"/>
      <c r="G1523" s="171">
        <v>15.34</v>
      </c>
    </row>
    <row r="1524" spans="1:7" x14ac:dyDescent="0.25">
      <c r="A1524" s="165"/>
      <c r="B1524" s="165"/>
      <c r="C1524" s="165"/>
      <c r="D1524" s="165"/>
      <c r="E1524" s="234" t="s">
        <v>235</v>
      </c>
      <c r="F1524" s="234"/>
      <c r="G1524" s="172">
        <v>18.61</v>
      </c>
    </row>
    <row r="1525" spans="1:7" x14ac:dyDescent="0.25">
      <c r="A1525" s="165"/>
      <c r="B1525" s="165"/>
      <c r="C1525" s="165"/>
      <c r="D1525" s="165"/>
      <c r="E1525" s="234" t="s">
        <v>259</v>
      </c>
      <c r="F1525" s="234"/>
      <c r="G1525" s="172">
        <v>5.59</v>
      </c>
    </row>
    <row r="1526" spans="1:7" x14ac:dyDescent="0.25">
      <c r="A1526" s="165"/>
      <c r="B1526" s="165"/>
      <c r="C1526" s="165"/>
      <c r="D1526" s="165"/>
      <c r="E1526" s="234" t="s">
        <v>236</v>
      </c>
      <c r="F1526" s="234"/>
      <c r="G1526" s="172">
        <v>18.61</v>
      </c>
    </row>
    <row r="1527" spans="1:7" x14ac:dyDescent="0.25">
      <c r="A1527" s="165"/>
      <c r="B1527" s="165"/>
      <c r="C1527" s="165"/>
      <c r="D1527" s="165"/>
      <c r="E1527" s="234" t="s">
        <v>1016</v>
      </c>
      <c r="F1527" s="234"/>
      <c r="G1527" s="172">
        <v>4.84</v>
      </c>
    </row>
    <row r="1528" spans="1:7" x14ac:dyDescent="0.25">
      <c r="A1528" s="165"/>
      <c r="B1528" s="165"/>
      <c r="C1528" s="165"/>
      <c r="D1528" s="165"/>
      <c r="E1528" s="234" t="s">
        <v>1017</v>
      </c>
      <c r="F1528" s="234"/>
      <c r="G1528" s="172">
        <v>23.45</v>
      </c>
    </row>
    <row r="1529" spans="1:7" x14ac:dyDescent="0.25">
      <c r="A1529" s="165"/>
      <c r="B1529" s="165"/>
      <c r="C1529" s="230"/>
      <c r="D1529" s="230"/>
      <c r="E1529" s="165"/>
      <c r="F1529" s="165"/>
      <c r="G1529" s="165"/>
    </row>
    <row r="1530" spans="1:7" x14ac:dyDescent="0.25">
      <c r="A1530" s="231" t="s">
        <v>1452</v>
      </c>
      <c r="B1530" s="231"/>
      <c r="C1530" s="231"/>
      <c r="D1530" s="231"/>
      <c r="E1530" s="231"/>
      <c r="F1530" s="231"/>
      <c r="G1530" s="231"/>
    </row>
    <row r="1531" spans="1:7" ht="22.5" x14ac:dyDescent="0.25">
      <c r="A1531" s="232" t="s">
        <v>225</v>
      </c>
      <c r="B1531" s="232"/>
      <c r="C1531" s="166" t="s">
        <v>226</v>
      </c>
      <c r="D1531" s="166" t="s">
        <v>227</v>
      </c>
      <c r="E1531" s="166" t="s">
        <v>228</v>
      </c>
      <c r="F1531" s="166" t="s">
        <v>229</v>
      </c>
      <c r="G1531" s="166" t="s">
        <v>3</v>
      </c>
    </row>
    <row r="1532" spans="1:7" x14ac:dyDescent="0.25">
      <c r="A1532" s="167" t="s">
        <v>1453</v>
      </c>
      <c r="B1532" s="168" t="s">
        <v>1454</v>
      </c>
      <c r="C1532" s="167" t="s">
        <v>242</v>
      </c>
      <c r="D1532" s="167" t="s">
        <v>128</v>
      </c>
      <c r="E1532" s="169">
        <v>0.02</v>
      </c>
      <c r="F1532" s="170">
        <v>6.21</v>
      </c>
      <c r="G1532" s="170">
        <v>0.12</v>
      </c>
    </row>
    <row r="1533" spans="1:7" x14ac:dyDescent="0.25">
      <c r="A1533" s="167" t="s">
        <v>1455</v>
      </c>
      <c r="B1533" s="168" t="s">
        <v>1456</v>
      </c>
      <c r="C1533" s="167" t="s">
        <v>242</v>
      </c>
      <c r="D1533" s="167" t="s">
        <v>241</v>
      </c>
      <c r="E1533" s="169">
        <v>0.03</v>
      </c>
      <c r="F1533" s="170">
        <v>14.8</v>
      </c>
      <c r="G1533" s="170">
        <v>0.44</v>
      </c>
    </row>
    <row r="1534" spans="1:7" x14ac:dyDescent="0.25">
      <c r="A1534" s="165"/>
      <c r="B1534" s="165"/>
      <c r="C1534" s="165"/>
      <c r="D1534" s="165"/>
      <c r="E1534" s="233" t="s">
        <v>230</v>
      </c>
      <c r="F1534" s="233"/>
      <c r="G1534" s="171">
        <v>0.56000000000000005</v>
      </c>
    </row>
    <row r="1535" spans="1:7" ht="22.5" x14ac:dyDescent="0.25">
      <c r="A1535" s="232" t="s">
        <v>231</v>
      </c>
      <c r="B1535" s="232"/>
      <c r="C1535" s="166" t="s">
        <v>226</v>
      </c>
      <c r="D1535" s="166" t="s">
        <v>227</v>
      </c>
      <c r="E1535" s="166" t="s">
        <v>228</v>
      </c>
      <c r="F1535" s="166" t="s">
        <v>229</v>
      </c>
      <c r="G1535" s="166" t="s">
        <v>3</v>
      </c>
    </row>
    <row r="1536" spans="1:7" x14ac:dyDescent="0.25">
      <c r="A1536" s="167" t="s">
        <v>1446</v>
      </c>
      <c r="B1536" s="168" t="s">
        <v>1447</v>
      </c>
      <c r="C1536" s="167" t="s">
        <v>242</v>
      </c>
      <c r="D1536" s="167" t="s">
        <v>232</v>
      </c>
      <c r="E1536" s="169">
        <v>0.1</v>
      </c>
      <c r="F1536" s="170">
        <v>25.69</v>
      </c>
      <c r="G1536" s="170">
        <v>2.57</v>
      </c>
    </row>
    <row r="1537" spans="1:7" x14ac:dyDescent="0.25">
      <c r="A1537" s="167" t="s">
        <v>328</v>
      </c>
      <c r="B1537" s="168" t="s">
        <v>233</v>
      </c>
      <c r="C1537" s="167" t="s">
        <v>242</v>
      </c>
      <c r="D1537" s="167" t="s">
        <v>232</v>
      </c>
      <c r="E1537" s="169">
        <v>0.4</v>
      </c>
      <c r="F1537" s="170">
        <v>19.5</v>
      </c>
      <c r="G1537" s="170">
        <v>7.8</v>
      </c>
    </row>
    <row r="1538" spans="1:7" x14ac:dyDescent="0.25">
      <c r="A1538" s="165"/>
      <c r="B1538" s="165"/>
      <c r="C1538" s="165"/>
      <c r="D1538" s="165"/>
      <c r="E1538" s="233" t="s">
        <v>234</v>
      </c>
      <c r="F1538" s="233"/>
      <c r="G1538" s="171">
        <v>10.37</v>
      </c>
    </row>
    <row r="1539" spans="1:7" x14ac:dyDescent="0.25">
      <c r="A1539" s="165"/>
      <c r="B1539" s="165"/>
      <c r="C1539" s="165"/>
      <c r="D1539" s="165"/>
      <c r="E1539" s="234" t="s">
        <v>235</v>
      </c>
      <c r="F1539" s="234"/>
      <c r="G1539" s="172">
        <v>10.93</v>
      </c>
    </row>
    <row r="1540" spans="1:7" x14ac:dyDescent="0.25">
      <c r="A1540" s="165"/>
      <c r="B1540" s="165"/>
      <c r="C1540" s="165"/>
      <c r="D1540" s="165"/>
      <c r="E1540" s="234" t="s">
        <v>259</v>
      </c>
      <c r="F1540" s="234"/>
      <c r="G1540" s="172">
        <v>3.69</v>
      </c>
    </row>
    <row r="1541" spans="1:7" x14ac:dyDescent="0.25">
      <c r="A1541" s="165"/>
      <c r="B1541" s="165"/>
      <c r="C1541" s="165"/>
      <c r="D1541" s="165"/>
      <c r="E1541" s="234" t="s">
        <v>236</v>
      </c>
      <c r="F1541" s="234"/>
      <c r="G1541" s="172">
        <v>10.93</v>
      </c>
    </row>
    <row r="1542" spans="1:7" x14ac:dyDescent="0.25">
      <c r="A1542" s="165"/>
      <c r="B1542" s="165"/>
      <c r="C1542" s="165"/>
      <c r="D1542" s="165"/>
      <c r="E1542" s="234" t="s">
        <v>1016</v>
      </c>
      <c r="F1542" s="234"/>
      <c r="G1542" s="172">
        <v>2.84</v>
      </c>
    </row>
    <row r="1543" spans="1:7" x14ac:dyDescent="0.25">
      <c r="A1543" s="165"/>
      <c r="B1543" s="165"/>
      <c r="C1543" s="165"/>
      <c r="D1543" s="165"/>
      <c r="E1543" s="234" t="s">
        <v>1017</v>
      </c>
      <c r="F1543" s="234"/>
      <c r="G1543" s="172">
        <v>13.77</v>
      </c>
    </row>
    <row r="1544" spans="1:7" x14ac:dyDescent="0.25">
      <c r="A1544" s="165"/>
      <c r="B1544" s="165"/>
      <c r="C1544" s="230"/>
      <c r="D1544" s="230"/>
      <c r="E1544" s="165"/>
      <c r="F1544" s="165"/>
      <c r="G1544" s="165"/>
    </row>
    <row r="1545" spans="1:7" x14ac:dyDescent="0.25">
      <c r="A1545" s="231" t="s">
        <v>1457</v>
      </c>
      <c r="B1545" s="231"/>
      <c r="C1545" s="231"/>
      <c r="D1545" s="231"/>
      <c r="E1545" s="231"/>
      <c r="F1545" s="231"/>
      <c r="G1545" s="231"/>
    </row>
    <row r="1546" spans="1:7" ht="22.5" x14ac:dyDescent="0.25">
      <c r="A1546" s="232" t="s">
        <v>225</v>
      </c>
      <c r="B1546" s="232"/>
      <c r="C1546" s="166" t="s">
        <v>226</v>
      </c>
      <c r="D1546" s="166" t="s">
        <v>227</v>
      </c>
      <c r="E1546" s="166" t="s">
        <v>228</v>
      </c>
      <c r="F1546" s="166" t="s">
        <v>229</v>
      </c>
      <c r="G1546" s="166" t="s">
        <v>3</v>
      </c>
    </row>
    <row r="1547" spans="1:7" ht="22.5" x14ac:dyDescent="0.25">
      <c r="A1547" s="167" t="s">
        <v>1458</v>
      </c>
      <c r="B1547" s="168" t="s">
        <v>1459</v>
      </c>
      <c r="C1547" s="167" t="s">
        <v>242</v>
      </c>
      <c r="D1547" s="167" t="s">
        <v>128</v>
      </c>
      <c r="E1547" s="169">
        <v>0.06</v>
      </c>
      <c r="F1547" s="170">
        <v>0.7</v>
      </c>
      <c r="G1547" s="170">
        <v>0.04</v>
      </c>
    </row>
    <row r="1548" spans="1:7" ht="22.5" x14ac:dyDescent="0.25">
      <c r="A1548" s="167" t="s">
        <v>1460</v>
      </c>
      <c r="B1548" s="168" t="s">
        <v>1461</v>
      </c>
      <c r="C1548" s="167" t="s">
        <v>242</v>
      </c>
      <c r="D1548" s="167" t="s">
        <v>238</v>
      </c>
      <c r="E1548" s="169">
        <v>1.04304</v>
      </c>
      <c r="F1548" s="170">
        <v>2.09</v>
      </c>
      <c r="G1548" s="170">
        <v>2.1800000000000002</v>
      </c>
    </row>
    <row r="1549" spans="1:7" x14ac:dyDescent="0.25">
      <c r="A1549" s="165"/>
      <c r="B1549" s="165"/>
      <c r="C1549" s="165"/>
      <c r="D1549" s="165"/>
      <c r="E1549" s="233" t="s">
        <v>230</v>
      </c>
      <c r="F1549" s="233"/>
      <c r="G1549" s="171">
        <v>2.2200000000000002</v>
      </c>
    </row>
    <row r="1550" spans="1:7" ht="22.5" x14ac:dyDescent="0.25">
      <c r="A1550" s="232" t="s">
        <v>231</v>
      </c>
      <c r="B1550" s="232"/>
      <c r="C1550" s="166" t="s">
        <v>226</v>
      </c>
      <c r="D1550" s="166" t="s">
        <v>227</v>
      </c>
      <c r="E1550" s="166" t="s">
        <v>228</v>
      </c>
      <c r="F1550" s="166" t="s">
        <v>229</v>
      </c>
      <c r="G1550" s="166" t="s">
        <v>3</v>
      </c>
    </row>
    <row r="1551" spans="1:7" x14ac:dyDescent="0.25">
      <c r="A1551" s="167" t="s">
        <v>1446</v>
      </c>
      <c r="B1551" s="168" t="s">
        <v>1447</v>
      </c>
      <c r="C1551" s="167" t="s">
        <v>242</v>
      </c>
      <c r="D1551" s="167" t="s">
        <v>232</v>
      </c>
      <c r="E1551" s="169">
        <v>0.2</v>
      </c>
      <c r="F1551" s="170">
        <v>25.69</v>
      </c>
      <c r="G1551" s="170">
        <v>5.14</v>
      </c>
    </row>
    <row r="1552" spans="1:7" x14ac:dyDescent="0.25">
      <c r="A1552" s="167" t="s">
        <v>328</v>
      </c>
      <c r="B1552" s="168" t="s">
        <v>233</v>
      </c>
      <c r="C1552" s="167" t="s">
        <v>242</v>
      </c>
      <c r="D1552" s="167" t="s">
        <v>232</v>
      </c>
      <c r="E1552" s="169">
        <v>8.4000000000000005E-2</v>
      </c>
      <c r="F1552" s="170">
        <v>19.5</v>
      </c>
      <c r="G1552" s="170">
        <v>1.64</v>
      </c>
    </row>
    <row r="1553" spans="1:7" x14ac:dyDescent="0.25">
      <c r="A1553" s="165"/>
      <c r="B1553" s="165"/>
      <c r="C1553" s="165"/>
      <c r="D1553" s="165"/>
      <c r="E1553" s="233" t="s">
        <v>234</v>
      </c>
      <c r="F1553" s="233"/>
      <c r="G1553" s="171">
        <v>6.78</v>
      </c>
    </row>
    <row r="1554" spans="1:7" x14ac:dyDescent="0.25">
      <c r="A1554" s="165"/>
      <c r="B1554" s="165"/>
      <c r="C1554" s="165"/>
      <c r="D1554" s="165"/>
      <c r="E1554" s="234" t="s">
        <v>235</v>
      </c>
      <c r="F1554" s="234"/>
      <c r="G1554" s="172">
        <v>9</v>
      </c>
    </row>
    <row r="1555" spans="1:7" x14ac:dyDescent="0.25">
      <c r="A1555" s="165"/>
      <c r="B1555" s="165"/>
      <c r="C1555" s="165"/>
      <c r="D1555" s="165"/>
      <c r="E1555" s="234" t="s">
        <v>259</v>
      </c>
      <c r="F1555" s="234"/>
      <c r="G1555" s="172">
        <v>2.56</v>
      </c>
    </row>
    <row r="1556" spans="1:7" x14ac:dyDescent="0.25">
      <c r="A1556" s="165"/>
      <c r="B1556" s="165"/>
      <c r="C1556" s="165"/>
      <c r="D1556" s="165"/>
      <c r="E1556" s="234" t="s">
        <v>236</v>
      </c>
      <c r="F1556" s="234"/>
      <c r="G1556" s="172">
        <v>9</v>
      </c>
    </row>
    <row r="1557" spans="1:7" x14ac:dyDescent="0.25">
      <c r="A1557" s="165"/>
      <c r="B1557" s="165"/>
      <c r="C1557" s="165"/>
      <c r="D1557" s="165"/>
      <c r="E1557" s="234" t="s">
        <v>1016</v>
      </c>
      <c r="F1557" s="234"/>
      <c r="G1557" s="172">
        <v>2.34</v>
      </c>
    </row>
    <row r="1558" spans="1:7" x14ac:dyDescent="0.25">
      <c r="A1558" s="165"/>
      <c r="B1558" s="165"/>
      <c r="C1558" s="165"/>
      <c r="D1558" s="165"/>
      <c r="E1558" s="234" t="s">
        <v>1017</v>
      </c>
      <c r="F1558" s="234"/>
      <c r="G1558" s="172">
        <v>11.34</v>
      </c>
    </row>
    <row r="1559" spans="1:7" x14ac:dyDescent="0.25">
      <c r="A1559" s="165"/>
      <c r="B1559" s="165"/>
      <c r="C1559" s="230"/>
      <c r="D1559" s="230"/>
      <c r="E1559" s="165"/>
      <c r="F1559" s="165"/>
      <c r="G1559" s="165"/>
    </row>
    <row r="1560" spans="1:7" x14ac:dyDescent="0.25">
      <c r="A1560" s="231" t="s">
        <v>1462</v>
      </c>
      <c r="B1560" s="231"/>
      <c r="C1560" s="231"/>
      <c r="D1560" s="231"/>
      <c r="E1560" s="231"/>
      <c r="F1560" s="231"/>
      <c r="G1560" s="231"/>
    </row>
    <row r="1561" spans="1:7" ht="22.5" x14ac:dyDescent="0.25">
      <c r="A1561" s="232" t="s">
        <v>225</v>
      </c>
      <c r="B1561" s="232"/>
      <c r="C1561" s="166" t="s">
        <v>226</v>
      </c>
      <c r="D1561" s="166" t="s">
        <v>227</v>
      </c>
      <c r="E1561" s="166" t="s">
        <v>228</v>
      </c>
      <c r="F1561" s="166" t="s">
        <v>229</v>
      </c>
      <c r="G1561" s="166" t="s">
        <v>3</v>
      </c>
    </row>
    <row r="1562" spans="1:7" ht="22.5" x14ac:dyDescent="0.25">
      <c r="A1562" s="167" t="s">
        <v>326</v>
      </c>
      <c r="B1562" s="168" t="s">
        <v>1463</v>
      </c>
      <c r="C1562" s="167" t="s">
        <v>242</v>
      </c>
      <c r="D1562" s="167" t="s">
        <v>241</v>
      </c>
      <c r="E1562" s="169">
        <v>0.33</v>
      </c>
      <c r="F1562" s="170">
        <v>22</v>
      </c>
      <c r="G1562" s="170">
        <v>7.26</v>
      </c>
    </row>
    <row r="1563" spans="1:7" x14ac:dyDescent="0.25">
      <c r="A1563" s="165"/>
      <c r="B1563" s="165"/>
      <c r="C1563" s="165"/>
      <c r="D1563" s="165"/>
      <c r="E1563" s="233" t="s">
        <v>230</v>
      </c>
      <c r="F1563" s="233"/>
      <c r="G1563" s="171">
        <v>7.26</v>
      </c>
    </row>
    <row r="1564" spans="1:7" ht="22.5" x14ac:dyDescent="0.25">
      <c r="A1564" s="232" t="s">
        <v>231</v>
      </c>
      <c r="B1564" s="232"/>
      <c r="C1564" s="166" t="s">
        <v>226</v>
      </c>
      <c r="D1564" s="166" t="s">
        <v>227</v>
      </c>
      <c r="E1564" s="166" t="s">
        <v>228</v>
      </c>
      <c r="F1564" s="166" t="s">
        <v>229</v>
      </c>
      <c r="G1564" s="166" t="s">
        <v>3</v>
      </c>
    </row>
    <row r="1565" spans="1:7" x14ac:dyDescent="0.25">
      <c r="A1565" s="167" t="s">
        <v>1446</v>
      </c>
      <c r="B1565" s="168" t="s">
        <v>1447</v>
      </c>
      <c r="C1565" s="167" t="s">
        <v>242</v>
      </c>
      <c r="D1565" s="167" t="s">
        <v>232</v>
      </c>
      <c r="E1565" s="169">
        <v>0.11</v>
      </c>
      <c r="F1565" s="170">
        <v>25.69</v>
      </c>
      <c r="G1565" s="170">
        <v>2.83</v>
      </c>
    </row>
    <row r="1566" spans="1:7" x14ac:dyDescent="0.25">
      <c r="A1566" s="167" t="s">
        <v>328</v>
      </c>
      <c r="B1566" s="168" t="s">
        <v>233</v>
      </c>
      <c r="C1566" s="167" t="s">
        <v>242</v>
      </c>
      <c r="D1566" s="167" t="s">
        <v>232</v>
      </c>
      <c r="E1566" s="169">
        <v>0.04</v>
      </c>
      <c r="F1566" s="170">
        <v>19.5</v>
      </c>
      <c r="G1566" s="170">
        <v>0.78</v>
      </c>
    </row>
    <row r="1567" spans="1:7" x14ac:dyDescent="0.25">
      <c r="A1567" s="165"/>
      <c r="B1567" s="165"/>
      <c r="C1567" s="165"/>
      <c r="D1567" s="165"/>
      <c r="E1567" s="233" t="s">
        <v>234</v>
      </c>
      <c r="F1567" s="233"/>
      <c r="G1567" s="171">
        <v>3.61</v>
      </c>
    </row>
    <row r="1568" spans="1:7" x14ac:dyDescent="0.25">
      <c r="A1568" s="165"/>
      <c r="B1568" s="165"/>
      <c r="C1568" s="165"/>
      <c r="D1568" s="165"/>
      <c r="E1568" s="234" t="s">
        <v>235</v>
      </c>
      <c r="F1568" s="234"/>
      <c r="G1568" s="172">
        <v>10.87</v>
      </c>
    </row>
    <row r="1569" spans="1:7" x14ac:dyDescent="0.25">
      <c r="A1569" s="165"/>
      <c r="B1569" s="165"/>
      <c r="C1569" s="165"/>
      <c r="D1569" s="165"/>
      <c r="E1569" s="234" t="s">
        <v>259</v>
      </c>
      <c r="F1569" s="234"/>
      <c r="G1569" s="172">
        <v>1.3</v>
      </c>
    </row>
    <row r="1570" spans="1:7" x14ac:dyDescent="0.25">
      <c r="A1570" s="165"/>
      <c r="B1570" s="165"/>
      <c r="C1570" s="165"/>
      <c r="D1570" s="165"/>
      <c r="E1570" s="234" t="s">
        <v>236</v>
      </c>
      <c r="F1570" s="234"/>
      <c r="G1570" s="172">
        <v>10.87</v>
      </c>
    </row>
    <row r="1571" spans="1:7" x14ac:dyDescent="0.25">
      <c r="A1571" s="165"/>
      <c r="B1571" s="165"/>
      <c r="C1571" s="165"/>
      <c r="D1571" s="165"/>
      <c r="E1571" s="234" t="s">
        <v>1016</v>
      </c>
      <c r="F1571" s="234"/>
      <c r="G1571" s="172">
        <v>2.83</v>
      </c>
    </row>
    <row r="1572" spans="1:7" x14ac:dyDescent="0.25">
      <c r="A1572" s="165"/>
      <c r="B1572" s="165"/>
      <c r="C1572" s="165"/>
      <c r="D1572" s="165"/>
      <c r="E1572" s="234" t="s">
        <v>1017</v>
      </c>
      <c r="F1572" s="234"/>
      <c r="G1572" s="172">
        <v>13.7</v>
      </c>
    </row>
    <row r="1573" spans="1:7" x14ac:dyDescent="0.25">
      <c r="A1573" s="165"/>
      <c r="B1573" s="165"/>
      <c r="C1573" s="230"/>
      <c r="D1573" s="230"/>
      <c r="E1573" s="165"/>
      <c r="F1573" s="165"/>
      <c r="G1573" s="165"/>
    </row>
    <row r="1574" spans="1:7" x14ac:dyDescent="0.25">
      <c r="A1574" s="231" t="s">
        <v>1464</v>
      </c>
      <c r="B1574" s="231"/>
      <c r="C1574" s="231"/>
      <c r="D1574" s="231"/>
      <c r="E1574" s="231"/>
      <c r="F1574" s="231"/>
      <c r="G1574" s="231"/>
    </row>
    <row r="1575" spans="1:7" ht="22.5" x14ac:dyDescent="0.25">
      <c r="A1575" s="232" t="s">
        <v>225</v>
      </c>
      <c r="B1575" s="232"/>
      <c r="C1575" s="166" t="s">
        <v>226</v>
      </c>
      <c r="D1575" s="166" t="s">
        <v>227</v>
      </c>
      <c r="E1575" s="166" t="s">
        <v>228</v>
      </c>
      <c r="F1575" s="166" t="s">
        <v>229</v>
      </c>
      <c r="G1575" s="166" t="s">
        <v>3</v>
      </c>
    </row>
    <row r="1576" spans="1:7" ht="22.5" x14ac:dyDescent="0.25">
      <c r="A1576" s="167" t="s">
        <v>1465</v>
      </c>
      <c r="B1576" s="168" t="s">
        <v>1466</v>
      </c>
      <c r="C1576" s="167" t="s">
        <v>242</v>
      </c>
      <c r="D1576" s="167" t="s">
        <v>241</v>
      </c>
      <c r="E1576" s="169">
        <v>0.16</v>
      </c>
      <c r="F1576" s="170">
        <v>6.94</v>
      </c>
      <c r="G1576" s="170">
        <v>1.1100000000000001</v>
      </c>
    </row>
    <row r="1577" spans="1:7" x14ac:dyDescent="0.25">
      <c r="A1577" s="165"/>
      <c r="B1577" s="165"/>
      <c r="C1577" s="165"/>
      <c r="D1577" s="165"/>
      <c r="E1577" s="233" t="s">
        <v>230</v>
      </c>
      <c r="F1577" s="233"/>
      <c r="G1577" s="171">
        <v>1.1100000000000001</v>
      </c>
    </row>
    <row r="1578" spans="1:7" ht="22.5" x14ac:dyDescent="0.25">
      <c r="A1578" s="232" t="s">
        <v>231</v>
      </c>
      <c r="B1578" s="232"/>
      <c r="C1578" s="166" t="s">
        <v>226</v>
      </c>
      <c r="D1578" s="166" t="s">
        <v>227</v>
      </c>
      <c r="E1578" s="166" t="s">
        <v>228</v>
      </c>
      <c r="F1578" s="166" t="s">
        <v>229</v>
      </c>
      <c r="G1578" s="166" t="s">
        <v>3</v>
      </c>
    </row>
    <row r="1579" spans="1:7" x14ac:dyDescent="0.25">
      <c r="A1579" s="167" t="s">
        <v>1446</v>
      </c>
      <c r="B1579" s="168" t="s">
        <v>1447</v>
      </c>
      <c r="C1579" s="167" t="s">
        <v>242</v>
      </c>
      <c r="D1579" s="167" t="s">
        <v>232</v>
      </c>
      <c r="E1579" s="169">
        <v>3.5000000000000003E-2</v>
      </c>
      <c r="F1579" s="170">
        <v>25.69</v>
      </c>
      <c r="G1579" s="170">
        <v>0.9</v>
      </c>
    </row>
    <row r="1580" spans="1:7" x14ac:dyDescent="0.25">
      <c r="A1580" s="167" t="s">
        <v>328</v>
      </c>
      <c r="B1580" s="168" t="s">
        <v>233</v>
      </c>
      <c r="C1580" s="167" t="s">
        <v>242</v>
      </c>
      <c r="D1580" s="167" t="s">
        <v>232</v>
      </c>
      <c r="E1580" s="169">
        <v>1.2E-2</v>
      </c>
      <c r="F1580" s="170">
        <v>19.5</v>
      </c>
      <c r="G1580" s="170">
        <v>0.23</v>
      </c>
    </row>
    <row r="1581" spans="1:7" x14ac:dyDescent="0.25">
      <c r="A1581" s="165"/>
      <c r="B1581" s="165"/>
      <c r="C1581" s="165"/>
      <c r="D1581" s="165"/>
      <c r="E1581" s="233" t="s">
        <v>234</v>
      </c>
      <c r="F1581" s="233"/>
      <c r="G1581" s="171">
        <v>1.1299999999999999</v>
      </c>
    </row>
    <row r="1582" spans="1:7" x14ac:dyDescent="0.25">
      <c r="A1582" s="165"/>
      <c r="B1582" s="165"/>
      <c r="C1582" s="165"/>
      <c r="D1582" s="165"/>
      <c r="E1582" s="234" t="s">
        <v>235</v>
      </c>
      <c r="F1582" s="234"/>
      <c r="G1582" s="172">
        <v>2.2400000000000002</v>
      </c>
    </row>
    <row r="1583" spans="1:7" x14ac:dyDescent="0.25">
      <c r="A1583" s="165"/>
      <c r="B1583" s="165"/>
      <c r="C1583" s="165"/>
      <c r="D1583" s="165"/>
      <c r="E1583" s="234" t="s">
        <v>259</v>
      </c>
      <c r="F1583" s="234"/>
      <c r="G1583" s="172">
        <v>0.46</v>
      </c>
    </row>
    <row r="1584" spans="1:7" x14ac:dyDescent="0.25">
      <c r="A1584" s="165"/>
      <c r="B1584" s="165"/>
      <c r="C1584" s="165"/>
      <c r="D1584" s="165"/>
      <c r="E1584" s="234" t="s">
        <v>236</v>
      </c>
      <c r="F1584" s="234"/>
      <c r="G1584" s="172">
        <v>2.2400000000000002</v>
      </c>
    </row>
    <row r="1585" spans="1:7" x14ac:dyDescent="0.25">
      <c r="A1585" s="165"/>
      <c r="B1585" s="165"/>
      <c r="C1585" s="165"/>
      <c r="D1585" s="165"/>
      <c r="E1585" s="234" t="s">
        <v>1016</v>
      </c>
      <c r="F1585" s="234"/>
      <c r="G1585" s="172">
        <v>0.57999999999999996</v>
      </c>
    </row>
    <row r="1586" spans="1:7" x14ac:dyDescent="0.25">
      <c r="A1586" s="165"/>
      <c r="B1586" s="165"/>
      <c r="C1586" s="165"/>
      <c r="D1586" s="165"/>
      <c r="E1586" s="234" t="s">
        <v>1017</v>
      </c>
      <c r="F1586" s="234"/>
      <c r="G1586" s="172">
        <v>2.82</v>
      </c>
    </row>
    <row r="1587" spans="1:7" x14ac:dyDescent="0.25">
      <c r="A1587" s="165"/>
      <c r="B1587" s="165"/>
      <c r="C1587" s="230"/>
      <c r="D1587" s="230"/>
      <c r="E1587" s="165"/>
      <c r="F1587" s="165"/>
      <c r="G1587" s="165"/>
    </row>
    <row r="1588" spans="1:7" x14ac:dyDescent="0.25">
      <c r="A1588" s="231" t="s">
        <v>1467</v>
      </c>
      <c r="B1588" s="231"/>
      <c r="C1588" s="231"/>
      <c r="D1588" s="231"/>
      <c r="E1588" s="231"/>
      <c r="F1588" s="231"/>
      <c r="G1588" s="231"/>
    </row>
    <row r="1589" spans="1:7" ht="22.5" x14ac:dyDescent="0.25">
      <c r="A1589" s="232" t="s">
        <v>225</v>
      </c>
      <c r="B1589" s="232"/>
      <c r="C1589" s="166" t="s">
        <v>226</v>
      </c>
      <c r="D1589" s="166" t="s">
        <v>227</v>
      </c>
      <c r="E1589" s="166" t="s">
        <v>228</v>
      </c>
      <c r="F1589" s="166" t="s">
        <v>229</v>
      </c>
      <c r="G1589" s="166" t="s">
        <v>3</v>
      </c>
    </row>
    <row r="1590" spans="1:7" ht="22.5" x14ac:dyDescent="0.25">
      <c r="A1590" s="167" t="s">
        <v>1468</v>
      </c>
      <c r="B1590" s="168" t="s">
        <v>1469</v>
      </c>
      <c r="C1590" s="167" t="s">
        <v>242</v>
      </c>
      <c r="D1590" s="167" t="s">
        <v>238</v>
      </c>
      <c r="E1590" s="169">
        <v>1.9379999999999999</v>
      </c>
      <c r="F1590" s="170">
        <v>5</v>
      </c>
      <c r="G1590" s="170">
        <v>9.69</v>
      </c>
    </row>
    <row r="1591" spans="1:7" x14ac:dyDescent="0.25">
      <c r="A1591" s="165"/>
      <c r="B1591" s="165"/>
      <c r="C1591" s="165"/>
      <c r="D1591" s="165"/>
      <c r="E1591" s="233" t="s">
        <v>230</v>
      </c>
      <c r="F1591" s="233"/>
      <c r="G1591" s="171">
        <v>9.69</v>
      </c>
    </row>
    <row r="1592" spans="1:7" ht="22.5" x14ac:dyDescent="0.25">
      <c r="A1592" s="232" t="s">
        <v>231</v>
      </c>
      <c r="B1592" s="232"/>
      <c r="C1592" s="166" t="s">
        <v>226</v>
      </c>
      <c r="D1592" s="166" t="s">
        <v>227</v>
      </c>
      <c r="E1592" s="166" t="s">
        <v>228</v>
      </c>
      <c r="F1592" s="166" t="s">
        <v>229</v>
      </c>
      <c r="G1592" s="166" t="s">
        <v>3</v>
      </c>
    </row>
    <row r="1593" spans="1:7" x14ac:dyDescent="0.25">
      <c r="A1593" s="167" t="s">
        <v>1446</v>
      </c>
      <c r="B1593" s="168" t="s">
        <v>1447</v>
      </c>
      <c r="C1593" s="167" t="s">
        <v>242</v>
      </c>
      <c r="D1593" s="167" t="s">
        <v>232</v>
      </c>
      <c r="E1593" s="169">
        <v>0.17599999999999999</v>
      </c>
      <c r="F1593" s="170">
        <v>25.69</v>
      </c>
      <c r="G1593" s="170">
        <v>4.5199999999999996</v>
      </c>
    </row>
    <row r="1594" spans="1:7" x14ac:dyDescent="0.25">
      <c r="A1594" s="167" t="s">
        <v>328</v>
      </c>
      <c r="B1594" s="168" t="s">
        <v>233</v>
      </c>
      <c r="C1594" s="167" t="s">
        <v>242</v>
      </c>
      <c r="D1594" s="167" t="s">
        <v>232</v>
      </c>
      <c r="E1594" s="169">
        <v>4.3999999999999997E-2</v>
      </c>
      <c r="F1594" s="170">
        <v>19.5</v>
      </c>
      <c r="G1594" s="170">
        <v>0.86</v>
      </c>
    </row>
    <row r="1595" spans="1:7" x14ac:dyDescent="0.25">
      <c r="A1595" s="165"/>
      <c r="B1595" s="165"/>
      <c r="C1595" s="165"/>
      <c r="D1595" s="165"/>
      <c r="E1595" s="233" t="s">
        <v>234</v>
      </c>
      <c r="F1595" s="233"/>
      <c r="G1595" s="171">
        <v>5.38</v>
      </c>
    </row>
    <row r="1596" spans="1:7" x14ac:dyDescent="0.25">
      <c r="A1596" s="165"/>
      <c r="B1596" s="165"/>
      <c r="C1596" s="165"/>
      <c r="D1596" s="165"/>
      <c r="E1596" s="234" t="s">
        <v>235</v>
      </c>
      <c r="F1596" s="234"/>
      <c r="G1596" s="172">
        <v>15.07</v>
      </c>
    </row>
    <row r="1597" spans="1:7" x14ac:dyDescent="0.25">
      <c r="A1597" s="165"/>
      <c r="B1597" s="165"/>
      <c r="C1597" s="165"/>
      <c r="D1597" s="165"/>
      <c r="E1597" s="234" t="s">
        <v>259</v>
      </c>
      <c r="F1597" s="234"/>
      <c r="G1597" s="172">
        <v>1.94</v>
      </c>
    </row>
    <row r="1598" spans="1:7" x14ac:dyDescent="0.25">
      <c r="A1598" s="165"/>
      <c r="B1598" s="165"/>
      <c r="C1598" s="165"/>
      <c r="D1598" s="165"/>
      <c r="E1598" s="234" t="s">
        <v>236</v>
      </c>
      <c r="F1598" s="234"/>
      <c r="G1598" s="172">
        <v>15.07</v>
      </c>
    </row>
    <row r="1599" spans="1:7" x14ac:dyDescent="0.25">
      <c r="A1599" s="165"/>
      <c r="B1599" s="165"/>
      <c r="C1599" s="165"/>
      <c r="D1599" s="165"/>
      <c r="E1599" s="234" t="s">
        <v>1016</v>
      </c>
      <c r="F1599" s="234"/>
      <c r="G1599" s="172">
        <v>3.92</v>
      </c>
    </row>
    <row r="1600" spans="1:7" x14ac:dyDescent="0.25">
      <c r="A1600" s="165"/>
      <c r="B1600" s="165"/>
      <c r="C1600" s="165"/>
      <c r="D1600" s="165"/>
      <c r="E1600" s="234" t="s">
        <v>1017</v>
      </c>
      <c r="F1600" s="234"/>
      <c r="G1600" s="172">
        <v>18.989999999999998</v>
      </c>
    </row>
    <row r="1601" spans="1:7" x14ac:dyDescent="0.25">
      <c r="A1601" s="165"/>
      <c r="B1601" s="165"/>
      <c r="C1601" s="230"/>
      <c r="D1601" s="230"/>
      <c r="E1601" s="165"/>
      <c r="F1601" s="165"/>
      <c r="G1601" s="165"/>
    </row>
    <row r="1602" spans="1:7" x14ac:dyDescent="0.25">
      <c r="A1602" s="231" t="s">
        <v>1470</v>
      </c>
      <c r="B1602" s="231"/>
      <c r="C1602" s="231"/>
      <c r="D1602" s="231"/>
      <c r="E1602" s="231"/>
      <c r="F1602" s="231"/>
      <c r="G1602" s="231"/>
    </row>
    <row r="1603" spans="1:7" ht="22.5" x14ac:dyDescent="0.25">
      <c r="A1603" s="232" t="s">
        <v>225</v>
      </c>
      <c r="B1603" s="232"/>
      <c r="C1603" s="166" t="s">
        <v>226</v>
      </c>
      <c r="D1603" s="166" t="s">
        <v>227</v>
      </c>
      <c r="E1603" s="166" t="s">
        <v>228</v>
      </c>
      <c r="F1603" s="166" t="s">
        <v>229</v>
      </c>
      <c r="G1603" s="166" t="s">
        <v>3</v>
      </c>
    </row>
    <row r="1604" spans="1:7" ht="22.5" x14ac:dyDescent="0.25">
      <c r="A1604" s="167" t="s">
        <v>1471</v>
      </c>
      <c r="B1604" s="168" t="s">
        <v>1472</v>
      </c>
      <c r="C1604" s="167" t="s">
        <v>242</v>
      </c>
      <c r="D1604" s="167" t="s">
        <v>133</v>
      </c>
      <c r="E1604" s="169">
        <v>1.0609999999999999</v>
      </c>
      <c r="F1604" s="170">
        <v>4.66</v>
      </c>
      <c r="G1604" s="170">
        <v>4.9400000000000004</v>
      </c>
    </row>
    <row r="1605" spans="1:7" x14ac:dyDescent="0.25">
      <c r="A1605" s="165"/>
      <c r="B1605" s="165"/>
      <c r="C1605" s="165"/>
      <c r="D1605" s="165"/>
      <c r="E1605" s="233" t="s">
        <v>230</v>
      </c>
      <c r="F1605" s="233"/>
      <c r="G1605" s="171">
        <v>4.9400000000000004</v>
      </c>
    </row>
    <row r="1606" spans="1:7" ht="22.5" x14ac:dyDescent="0.25">
      <c r="A1606" s="232" t="s">
        <v>231</v>
      </c>
      <c r="B1606" s="232"/>
      <c r="C1606" s="166" t="s">
        <v>226</v>
      </c>
      <c r="D1606" s="166" t="s">
        <v>227</v>
      </c>
      <c r="E1606" s="166" t="s">
        <v>228</v>
      </c>
      <c r="F1606" s="166" t="s">
        <v>229</v>
      </c>
      <c r="G1606" s="166" t="s">
        <v>3</v>
      </c>
    </row>
    <row r="1607" spans="1:7" ht="22.5" x14ac:dyDescent="0.25">
      <c r="A1607" s="167" t="s">
        <v>1473</v>
      </c>
      <c r="B1607" s="168" t="s">
        <v>1474</v>
      </c>
      <c r="C1607" s="167" t="s">
        <v>242</v>
      </c>
      <c r="D1607" s="167" t="s">
        <v>232</v>
      </c>
      <c r="E1607" s="169">
        <v>1.6E-2</v>
      </c>
      <c r="F1607" s="170">
        <v>19.510000000000002</v>
      </c>
      <c r="G1607" s="170">
        <v>0.31</v>
      </c>
    </row>
    <row r="1608" spans="1:7" ht="22.5" x14ac:dyDescent="0.25">
      <c r="A1608" s="167" t="s">
        <v>1284</v>
      </c>
      <c r="B1608" s="168" t="s">
        <v>1285</v>
      </c>
      <c r="C1608" s="167" t="s">
        <v>242</v>
      </c>
      <c r="D1608" s="167" t="s">
        <v>232</v>
      </c>
      <c r="E1608" s="169">
        <v>1.6E-2</v>
      </c>
      <c r="F1608" s="170">
        <v>24.06</v>
      </c>
      <c r="G1608" s="170">
        <v>0.38</v>
      </c>
    </row>
    <row r="1609" spans="1:7" x14ac:dyDescent="0.25">
      <c r="A1609" s="165"/>
      <c r="B1609" s="165"/>
      <c r="C1609" s="165"/>
      <c r="D1609" s="165"/>
      <c r="E1609" s="233" t="s">
        <v>234</v>
      </c>
      <c r="F1609" s="233"/>
      <c r="G1609" s="171">
        <v>0.69</v>
      </c>
    </row>
    <row r="1610" spans="1:7" x14ac:dyDescent="0.25">
      <c r="A1610" s="165"/>
      <c r="B1610" s="165"/>
      <c r="C1610" s="165"/>
      <c r="D1610" s="165"/>
      <c r="E1610" s="234" t="s">
        <v>235</v>
      </c>
      <c r="F1610" s="234"/>
      <c r="G1610" s="172">
        <v>5.63</v>
      </c>
    </row>
    <row r="1611" spans="1:7" x14ac:dyDescent="0.25">
      <c r="A1611" s="165"/>
      <c r="B1611" s="165"/>
      <c r="C1611" s="165"/>
      <c r="D1611" s="165"/>
      <c r="E1611" s="234" t="s">
        <v>259</v>
      </c>
      <c r="F1611" s="234"/>
      <c r="G1611" s="172">
        <v>0.26</v>
      </c>
    </row>
    <row r="1612" spans="1:7" x14ac:dyDescent="0.25">
      <c r="A1612" s="165"/>
      <c r="B1612" s="165"/>
      <c r="C1612" s="165"/>
      <c r="D1612" s="165"/>
      <c r="E1612" s="234" t="s">
        <v>236</v>
      </c>
      <c r="F1612" s="234"/>
      <c r="G1612" s="172">
        <v>5.63</v>
      </c>
    </row>
    <row r="1613" spans="1:7" x14ac:dyDescent="0.25">
      <c r="A1613" s="165"/>
      <c r="B1613" s="165"/>
      <c r="C1613" s="165"/>
      <c r="D1613" s="165"/>
      <c r="E1613" s="234" t="s">
        <v>1016</v>
      </c>
      <c r="F1613" s="234"/>
      <c r="G1613" s="172">
        <v>1.46</v>
      </c>
    </row>
    <row r="1614" spans="1:7" x14ac:dyDescent="0.25">
      <c r="A1614" s="165"/>
      <c r="B1614" s="165"/>
      <c r="C1614" s="165"/>
      <c r="D1614" s="165"/>
      <c r="E1614" s="234" t="s">
        <v>1017</v>
      </c>
      <c r="F1614" s="234"/>
      <c r="G1614" s="172">
        <v>7.09</v>
      </c>
    </row>
    <row r="1615" spans="1:7" x14ac:dyDescent="0.25">
      <c r="A1615" s="165"/>
      <c r="B1615" s="165"/>
      <c r="C1615" s="230"/>
      <c r="D1615" s="230"/>
      <c r="E1615" s="165"/>
      <c r="F1615" s="165"/>
      <c r="G1615" s="165"/>
    </row>
    <row r="1616" spans="1:7" x14ac:dyDescent="0.25">
      <c r="A1616" s="231" t="s">
        <v>1475</v>
      </c>
      <c r="B1616" s="231"/>
      <c r="C1616" s="231"/>
      <c r="D1616" s="231"/>
      <c r="E1616" s="231"/>
      <c r="F1616" s="231"/>
      <c r="G1616" s="231"/>
    </row>
    <row r="1617" spans="1:7" ht="22.5" x14ac:dyDescent="0.25">
      <c r="A1617" s="232" t="s">
        <v>225</v>
      </c>
      <c r="B1617" s="232"/>
      <c r="C1617" s="166" t="s">
        <v>226</v>
      </c>
      <c r="D1617" s="166" t="s">
        <v>227</v>
      </c>
      <c r="E1617" s="166" t="s">
        <v>228</v>
      </c>
      <c r="F1617" s="166" t="s">
        <v>229</v>
      </c>
      <c r="G1617" s="166" t="s">
        <v>3</v>
      </c>
    </row>
    <row r="1618" spans="1:7" x14ac:dyDescent="0.25">
      <c r="A1618" s="167" t="s">
        <v>1476</v>
      </c>
      <c r="B1618" s="168" t="s">
        <v>1477</v>
      </c>
      <c r="C1618" s="167" t="s">
        <v>242</v>
      </c>
      <c r="D1618" s="167" t="s">
        <v>128</v>
      </c>
      <c r="E1618" s="169">
        <v>0.01</v>
      </c>
      <c r="F1618" s="170">
        <v>1.51</v>
      </c>
      <c r="G1618" s="170">
        <v>0.02</v>
      </c>
    </row>
    <row r="1619" spans="1:7" ht="22.5" x14ac:dyDescent="0.25">
      <c r="A1619" s="167" t="s">
        <v>1478</v>
      </c>
      <c r="B1619" s="168" t="s">
        <v>1479</v>
      </c>
      <c r="C1619" s="167" t="s">
        <v>242</v>
      </c>
      <c r="D1619" s="167" t="s">
        <v>133</v>
      </c>
      <c r="E1619" s="169">
        <v>1.0609999999999999</v>
      </c>
      <c r="F1619" s="170">
        <v>17.43</v>
      </c>
      <c r="G1619" s="170">
        <v>18.489999999999998</v>
      </c>
    </row>
    <row r="1620" spans="1:7" x14ac:dyDescent="0.25">
      <c r="A1620" s="165"/>
      <c r="B1620" s="165"/>
      <c r="C1620" s="165"/>
      <c r="D1620" s="165"/>
      <c r="E1620" s="233" t="s">
        <v>230</v>
      </c>
      <c r="F1620" s="233"/>
      <c r="G1620" s="171">
        <v>18.510000000000002</v>
      </c>
    </row>
    <row r="1621" spans="1:7" ht="22.5" x14ac:dyDescent="0.25">
      <c r="A1621" s="232" t="s">
        <v>231</v>
      </c>
      <c r="B1621" s="232"/>
      <c r="C1621" s="166" t="s">
        <v>226</v>
      </c>
      <c r="D1621" s="166" t="s">
        <v>227</v>
      </c>
      <c r="E1621" s="166" t="s">
        <v>228</v>
      </c>
      <c r="F1621" s="166" t="s">
        <v>229</v>
      </c>
      <c r="G1621" s="166" t="s">
        <v>3</v>
      </c>
    </row>
    <row r="1622" spans="1:7" ht="22.5" x14ac:dyDescent="0.25">
      <c r="A1622" s="167" t="s">
        <v>1473</v>
      </c>
      <c r="B1622" s="168" t="s">
        <v>1474</v>
      </c>
      <c r="C1622" s="167" t="s">
        <v>242</v>
      </c>
      <c r="D1622" s="167" t="s">
        <v>232</v>
      </c>
      <c r="E1622" s="169">
        <v>2.9000000000000001E-2</v>
      </c>
      <c r="F1622" s="170">
        <v>19.510000000000002</v>
      </c>
      <c r="G1622" s="170">
        <v>0.56999999999999995</v>
      </c>
    </row>
    <row r="1623" spans="1:7" ht="22.5" x14ac:dyDescent="0.25">
      <c r="A1623" s="167" t="s">
        <v>1284</v>
      </c>
      <c r="B1623" s="168" t="s">
        <v>1285</v>
      </c>
      <c r="C1623" s="167" t="s">
        <v>242</v>
      </c>
      <c r="D1623" s="167" t="s">
        <v>232</v>
      </c>
      <c r="E1623" s="169">
        <v>2.9000000000000001E-2</v>
      </c>
      <c r="F1623" s="170">
        <v>24.06</v>
      </c>
      <c r="G1623" s="170">
        <v>0.7</v>
      </c>
    </row>
    <row r="1624" spans="1:7" x14ac:dyDescent="0.25">
      <c r="A1624" s="165"/>
      <c r="B1624" s="165"/>
      <c r="C1624" s="165"/>
      <c r="D1624" s="165"/>
      <c r="E1624" s="233" t="s">
        <v>234</v>
      </c>
      <c r="F1624" s="233"/>
      <c r="G1624" s="171">
        <v>1.27</v>
      </c>
    </row>
    <row r="1625" spans="1:7" x14ac:dyDescent="0.25">
      <c r="A1625" s="165"/>
      <c r="B1625" s="165"/>
      <c r="C1625" s="165"/>
      <c r="D1625" s="165"/>
      <c r="E1625" s="234" t="s">
        <v>235</v>
      </c>
      <c r="F1625" s="234"/>
      <c r="G1625" s="172">
        <v>19.79</v>
      </c>
    </row>
    <row r="1626" spans="1:7" x14ac:dyDescent="0.25">
      <c r="A1626" s="165"/>
      <c r="B1626" s="165"/>
      <c r="C1626" s="165"/>
      <c r="D1626" s="165"/>
      <c r="E1626" s="234" t="s">
        <v>259</v>
      </c>
      <c r="F1626" s="234"/>
      <c r="G1626" s="172">
        <v>0.5</v>
      </c>
    </row>
    <row r="1627" spans="1:7" x14ac:dyDescent="0.25">
      <c r="A1627" s="165"/>
      <c r="B1627" s="165"/>
      <c r="C1627" s="165"/>
      <c r="D1627" s="165"/>
      <c r="E1627" s="234" t="s">
        <v>236</v>
      </c>
      <c r="F1627" s="234"/>
      <c r="G1627" s="172">
        <v>19.79</v>
      </c>
    </row>
    <row r="1628" spans="1:7" x14ac:dyDescent="0.25">
      <c r="A1628" s="165"/>
      <c r="B1628" s="165"/>
      <c r="C1628" s="165"/>
      <c r="D1628" s="165"/>
      <c r="E1628" s="234" t="s">
        <v>1016</v>
      </c>
      <c r="F1628" s="234"/>
      <c r="G1628" s="172">
        <v>5.15</v>
      </c>
    </row>
    <row r="1629" spans="1:7" x14ac:dyDescent="0.25">
      <c r="A1629" s="165"/>
      <c r="B1629" s="165"/>
      <c r="C1629" s="165"/>
      <c r="D1629" s="165"/>
      <c r="E1629" s="234" t="s">
        <v>1017</v>
      </c>
      <c r="F1629" s="234"/>
      <c r="G1629" s="172">
        <v>24.94</v>
      </c>
    </row>
    <row r="1630" spans="1:7" x14ac:dyDescent="0.25">
      <c r="A1630" s="165"/>
      <c r="B1630" s="165"/>
      <c r="C1630" s="230"/>
      <c r="D1630" s="230"/>
      <c r="E1630" s="165"/>
      <c r="F1630" s="165"/>
      <c r="G1630" s="165"/>
    </row>
    <row r="1631" spans="1:7" x14ac:dyDescent="0.25">
      <c r="A1631" s="231" t="s">
        <v>1480</v>
      </c>
      <c r="B1631" s="231"/>
      <c r="C1631" s="231"/>
      <c r="D1631" s="231"/>
      <c r="E1631" s="231"/>
      <c r="F1631" s="231"/>
      <c r="G1631" s="231"/>
    </row>
    <row r="1632" spans="1:7" ht="22.5" x14ac:dyDescent="0.25">
      <c r="A1632" s="232" t="s">
        <v>225</v>
      </c>
      <c r="B1632" s="232"/>
      <c r="C1632" s="166" t="s">
        <v>226</v>
      </c>
      <c r="D1632" s="166" t="s">
        <v>227</v>
      </c>
      <c r="E1632" s="166" t="s">
        <v>228</v>
      </c>
      <c r="F1632" s="166" t="s">
        <v>229</v>
      </c>
      <c r="G1632" s="166" t="s">
        <v>3</v>
      </c>
    </row>
    <row r="1633" spans="1:7" ht="22.5" x14ac:dyDescent="0.25">
      <c r="A1633" s="167" t="s">
        <v>1481</v>
      </c>
      <c r="B1633" s="168" t="s">
        <v>1482</v>
      </c>
      <c r="C1633" s="167" t="s">
        <v>242</v>
      </c>
      <c r="D1633" s="167" t="s">
        <v>128</v>
      </c>
      <c r="E1633" s="169">
        <v>1.7999999999999999E-2</v>
      </c>
      <c r="F1633" s="170">
        <v>53.65</v>
      </c>
      <c r="G1633" s="170">
        <v>0.97</v>
      </c>
    </row>
    <row r="1634" spans="1:7" ht="22.5" x14ac:dyDescent="0.25">
      <c r="A1634" s="167" t="s">
        <v>1483</v>
      </c>
      <c r="B1634" s="168" t="s">
        <v>1484</v>
      </c>
      <c r="C1634" s="167" t="s">
        <v>242</v>
      </c>
      <c r="D1634" s="167" t="s">
        <v>128</v>
      </c>
      <c r="E1634" s="169">
        <v>1</v>
      </c>
      <c r="F1634" s="170">
        <v>15.45</v>
      </c>
      <c r="G1634" s="170">
        <v>15.45</v>
      </c>
    </row>
    <row r="1635" spans="1:7" x14ac:dyDescent="0.25">
      <c r="A1635" s="167" t="s">
        <v>1476</v>
      </c>
      <c r="B1635" s="168" t="s">
        <v>1477</v>
      </c>
      <c r="C1635" s="167" t="s">
        <v>242</v>
      </c>
      <c r="D1635" s="167" t="s">
        <v>128</v>
      </c>
      <c r="E1635" s="169">
        <v>2.4E-2</v>
      </c>
      <c r="F1635" s="170">
        <v>1.51</v>
      </c>
      <c r="G1635" s="170">
        <v>0.04</v>
      </c>
    </row>
    <row r="1636" spans="1:7" ht="22.5" x14ac:dyDescent="0.25">
      <c r="A1636" s="167" t="s">
        <v>1485</v>
      </c>
      <c r="B1636" s="168" t="s">
        <v>1486</v>
      </c>
      <c r="C1636" s="167" t="s">
        <v>242</v>
      </c>
      <c r="D1636" s="167" t="s">
        <v>128</v>
      </c>
      <c r="E1636" s="169">
        <v>2.1999999999999999E-2</v>
      </c>
      <c r="F1636" s="170">
        <v>60.78</v>
      </c>
      <c r="G1636" s="170">
        <v>1.34</v>
      </c>
    </row>
    <row r="1637" spans="1:7" x14ac:dyDescent="0.25">
      <c r="A1637" s="165"/>
      <c r="B1637" s="165"/>
      <c r="C1637" s="165"/>
      <c r="D1637" s="165"/>
      <c r="E1637" s="233" t="s">
        <v>230</v>
      </c>
      <c r="F1637" s="233"/>
      <c r="G1637" s="171">
        <v>17.8</v>
      </c>
    </row>
    <row r="1638" spans="1:7" ht="22.5" x14ac:dyDescent="0.25">
      <c r="A1638" s="232" t="s">
        <v>231</v>
      </c>
      <c r="B1638" s="232"/>
      <c r="C1638" s="166" t="s">
        <v>226</v>
      </c>
      <c r="D1638" s="166" t="s">
        <v>227</v>
      </c>
      <c r="E1638" s="166" t="s">
        <v>228</v>
      </c>
      <c r="F1638" s="166" t="s">
        <v>229</v>
      </c>
      <c r="G1638" s="166" t="s">
        <v>3</v>
      </c>
    </row>
    <row r="1639" spans="1:7" ht="22.5" x14ac:dyDescent="0.25">
      <c r="A1639" s="167" t="s">
        <v>1473</v>
      </c>
      <c r="B1639" s="168" t="s">
        <v>1474</v>
      </c>
      <c r="C1639" s="167" t="s">
        <v>242</v>
      </c>
      <c r="D1639" s="167" t="s">
        <v>232</v>
      </c>
      <c r="E1639" s="169">
        <v>0.108</v>
      </c>
      <c r="F1639" s="170">
        <v>19.510000000000002</v>
      </c>
      <c r="G1639" s="170">
        <v>2.11</v>
      </c>
    </row>
    <row r="1640" spans="1:7" ht="22.5" x14ac:dyDescent="0.25">
      <c r="A1640" s="167" t="s">
        <v>1284</v>
      </c>
      <c r="B1640" s="168" t="s">
        <v>1285</v>
      </c>
      <c r="C1640" s="167" t="s">
        <v>242</v>
      </c>
      <c r="D1640" s="167" t="s">
        <v>232</v>
      </c>
      <c r="E1640" s="169">
        <v>0.108</v>
      </c>
      <c r="F1640" s="170">
        <v>24.06</v>
      </c>
      <c r="G1640" s="170">
        <v>2.6</v>
      </c>
    </row>
    <row r="1641" spans="1:7" x14ac:dyDescent="0.25">
      <c r="A1641" s="165"/>
      <c r="B1641" s="165"/>
      <c r="C1641" s="165"/>
      <c r="D1641" s="165"/>
      <c r="E1641" s="233" t="s">
        <v>234</v>
      </c>
      <c r="F1641" s="233"/>
      <c r="G1641" s="171">
        <v>4.71</v>
      </c>
    </row>
    <row r="1642" spans="1:7" x14ac:dyDescent="0.25">
      <c r="A1642" s="165"/>
      <c r="B1642" s="165"/>
      <c r="C1642" s="165"/>
      <c r="D1642" s="165"/>
      <c r="E1642" s="234" t="s">
        <v>235</v>
      </c>
      <c r="F1642" s="234"/>
      <c r="G1642" s="172">
        <v>22.51</v>
      </c>
    </row>
    <row r="1643" spans="1:7" x14ac:dyDescent="0.25">
      <c r="A1643" s="165"/>
      <c r="B1643" s="165"/>
      <c r="C1643" s="165"/>
      <c r="D1643" s="165"/>
      <c r="E1643" s="234" t="s">
        <v>259</v>
      </c>
      <c r="F1643" s="234"/>
      <c r="G1643" s="172">
        <v>1.92</v>
      </c>
    </row>
    <row r="1644" spans="1:7" x14ac:dyDescent="0.25">
      <c r="A1644" s="165"/>
      <c r="B1644" s="165"/>
      <c r="C1644" s="165"/>
      <c r="D1644" s="165"/>
      <c r="E1644" s="234" t="s">
        <v>236</v>
      </c>
      <c r="F1644" s="234"/>
      <c r="G1644" s="172">
        <v>22.51</v>
      </c>
    </row>
    <row r="1645" spans="1:7" x14ac:dyDescent="0.25">
      <c r="A1645" s="165"/>
      <c r="B1645" s="165"/>
      <c r="C1645" s="165"/>
      <c r="D1645" s="165"/>
      <c r="E1645" s="234" t="s">
        <v>1016</v>
      </c>
      <c r="F1645" s="234"/>
      <c r="G1645" s="172">
        <v>5.85</v>
      </c>
    </row>
    <row r="1646" spans="1:7" x14ac:dyDescent="0.25">
      <c r="A1646" s="165"/>
      <c r="B1646" s="165"/>
      <c r="C1646" s="165"/>
      <c r="D1646" s="165"/>
      <c r="E1646" s="234" t="s">
        <v>1017</v>
      </c>
      <c r="F1646" s="234"/>
      <c r="G1646" s="172">
        <v>28.36</v>
      </c>
    </row>
    <row r="1647" spans="1:7" x14ac:dyDescent="0.25">
      <c r="A1647" s="165"/>
      <c r="B1647" s="165"/>
      <c r="C1647" s="230"/>
      <c r="D1647" s="230"/>
      <c r="E1647" s="165"/>
      <c r="F1647" s="165"/>
      <c r="G1647" s="165"/>
    </row>
    <row r="1648" spans="1:7" x14ac:dyDescent="0.25">
      <c r="A1648" s="231" t="s">
        <v>1487</v>
      </c>
      <c r="B1648" s="231"/>
      <c r="C1648" s="231"/>
      <c r="D1648" s="231"/>
      <c r="E1648" s="231"/>
      <c r="F1648" s="231"/>
      <c r="G1648" s="231"/>
    </row>
    <row r="1649" spans="1:7" ht="22.5" x14ac:dyDescent="0.25">
      <c r="A1649" s="232" t="s">
        <v>225</v>
      </c>
      <c r="B1649" s="232"/>
      <c r="C1649" s="166" t="s">
        <v>226</v>
      </c>
      <c r="D1649" s="166" t="s">
        <v>227</v>
      </c>
      <c r="E1649" s="166" t="s">
        <v>228</v>
      </c>
      <c r="F1649" s="166" t="s">
        <v>229</v>
      </c>
      <c r="G1649" s="166" t="s">
        <v>3</v>
      </c>
    </row>
    <row r="1650" spans="1:7" ht="22.5" x14ac:dyDescent="0.25">
      <c r="A1650" s="167" t="s">
        <v>1481</v>
      </c>
      <c r="B1650" s="168" t="s">
        <v>1482</v>
      </c>
      <c r="C1650" s="167" t="s">
        <v>242</v>
      </c>
      <c r="D1650" s="167" t="s">
        <v>128</v>
      </c>
      <c r="E1650" s="169">
        <v>7.0000000000000001E-3</v>
      </c>
      <c r="F1650" s="170">
        <v>53.65</v>
      </c>
      <c r="G1650" s="170">
        <v>0.38</v>
      </c>
    </row>
    <row r="1651" spans="1:7" ht="22.5" x14ac:dyDescent="0.25">
      <c r="A1651" s="167" t="s">
        <v>1488</v>
      </c>
      <c r="B1651" s="168" t="s">
        <v>1489</v>
      </c>
      <c r="C1651" s="167" t="s">
        <v>242</v>
      </c>
      <c r="D1651" s="167" t="s">
        <v>128</v>
      </c>
      <c r="E1651" s="169">
        <v>1</v>
      </c>
      <c r="F1651" s="170">
        <v>3.73</v>
      </c>
      <c r="G1651" s="170">
        <v>3.73</v>
      </c>
    </row>
    <row r="1652" spans="1:7" x14ac:dyDescent="0.25">
      <c r="A1652" s="167" t="s">
        <v>1476</v>
      </c>
      <c r="B1652" s="168" t="s">
        <v>1477</v>
      </c>
      <c r="C1652" s="167" t="s">
        <v>242</v>
      </c>
      <c r="D1652" s="167" t="s">
        <v>128</v>
      </c>
      <c r="E1652" s="169">
        <v>1.2999999999999999E-2</v>
      </c>
      <c r="F1652" s="170">
        <v>1.51</v>
      </c>
      <c r="G1652" s="170">
        <v>0.02</v>
      </c>
    </row>
    <row r="1653" spans="1:7" ht="22.5" x14ac:dyDescent="0.25">
      <c r="A1653" s="167" t="s">
        <v>1485</v>
      </c>
      <c r="B1653" s="168" t="s">
        <v>1486</v>
      </c>
      <c r="C1653" s="167" t="s">
        <v>242</v>
      </c>
      <c r="D1653" s="167" t="s">
        <v>128</v>
      </c>
      <c r="E1653" s="169">
        <v>8.0000000000000002E-3</v>
      </c>
      <c r="F1653" s="170">
        <v>60.78</v>
      </c>
      <c r="G1653" s="170">
        <v>0.49</v>
      </c>
    </row>
    <row r="1654" spans="1:7" x14ac:dyDescent="0.25">
      <c r="A1654" s="165"/>
      <c r="B1654" s="165"/>
      <c r="C1654" s="165"/>
      <c r="D1654" s="165"/>
      <c r="E1654" s="233" t="s">
        <v>230</v>
      </c>
      <c r="F1654" s="233"/>
      <c r="G1654" s="171">
        <v>4.62</v>
      </c>
    </row>
    <row r="1655" spans="1:7" ht="22.5" x14ac:dyDescent="0.25">
      <c r="A1655" s="232" t="s">
        <v>231</v>
      </c>
      <c r="B1655" s="232"/>
      <c r="C1655" s="166" t="s">
        <v>226</v>
      </c>
      <c r="D1655" s="166" t="s">
        <v>227</v>
      </c>
      <c r="E1655" s="166" t="s">
        <v>228</v>
      </c>
      <c r="F1655" s="166" t="s">
        <v>229</v>
      </c>
      <c r="G1655" s="166" t="s">
        <v>3</v>
      </c>
    </row>
    <row r="1656" spans="1:7" ht="22.5" x14ac:dyDescent="0.25">
      <c r="A1656" s="167" t="s">
        <v>1473</v>
      </c>
      <c r="B1656" s="168" t="s">
        <v>1474</v>
      </c>
      <c r="C1656" s="167" t="s">
        <v>242</v>
      </c>
      <c r="D1656" s="167" t="s">
        <v>232</v>
      </c>
      <c r="E1656" s="169">
        <v>0.06</v>
      </c>
      <c r="F1656" s="170">
        <v>19.510000000000002</v>
      </c>
      <c r="G1656" s="170">
        <v>1.17</v>
      </c>
    </row>
    <row r="1657" spans="1:7" ht="22.5" x14ac:dyDescent="0.25">
      <c r="A1657" s="167" t="s">
        <v>1284</v>
      </c>
      <c r="B1657" s="168" t="s">
        <v>1285</v>
      </c>
      <c r="C1657" s="167" t="s">
        <v>242</v>
      </c>
      <c r="D1657" s="167" t="s">
        <v>232</v>
      </c>
      <c r="E1657" s="169">
        <v>0.06</v>
      </c>
      <c r="F1657" s="170">
        <v>24.06</v>
      </c>
      <c r="G1657" s="170">
        <v>1.44</v>
      </c>
    </row>
    <row r="1658" spans="1:7" x14ac:dyDescent="0.25">
      <c r="A1658" s="165"/>
      <c r="B1658" s="165"/>
      <c r="C1658" s="165"/>
      <c r="D1658" s="165"/>
      <c r="E1658" s="233" t="s">
        <v>234</v>
      </c>
      <c r="F1658" s="233"/>
      <c r="G1658" s="171">
        <v>2.61</v>
      </c>
    </row>
    <row r="1659" spans="1:7" x14ac:dyDescent="0.25">
      <c r="A1659" s="165"/>
      <c r="B1659" s="165"/>
      <c r="C1659" s="165"/>
      <c r="D1659" s="165"/>
      <c r="E1659" s="234" t="s">
        <v>235</v>
      </c>
      <c r="F1659" s="234"/>
      <c r="G1659" s="172">
        <v>7.23</v>
      </c>
    </row>
    <row r="1660" spans="1:7" x14ac:dyDescent="0.25">
      <c r="A1660" s="165"/>
      <c r="B1660" s="165"/>
      <c r="C1660" s="165"/>
      <c r="D1660" s="165"/>
      <c r="E1660" s="234" t="s">
        <v>259</v>
      </c>
      <c r="F1660" s="234"/>
      <c r="G1660" s="172">
        <v>1.04</v>
      </c>
    </row>
    <row r="1661" spans="1:7" x14ac:dyDescent="0.25">
      <c r="A1661" s="165"/>
      <c r="B1661" s="165"/>
      <c r="C1661" s="165"/>
      <c r="D1661" s="165"/>
      <c r="E1661" s="234" t="s">
        <v>236</v>
      </c>
      <c r="F1661" s="234"/>
      <c r="G1661" s="172">
        <v>7.23</v>
      </c>
    </row>
    <row r="1662" spans="1:7" x14ac:dyDescent="0.25">
      <c r="A1662" s="165"/>
      <c r="B1662" s="165"/>
      <c r="C1662" s="165"/>
      <c r="D1662" s="165"/>
      <c r="E1662" s="234" t="s">
        <v>1016</v>
      </c>
      <c r="F1662" s="234"/>
      <c r="G1662" s="172">
        <v>1.88</v>
      </c>
    </row>
    <row r="1663" spans="1:7" x14ac:dyDescent="0.25">
      <c r="A1663" s="165"/>
      <c r="B1663" s="165"/>
      <c r="C1663" s="165"/>
      <c r="D1663" s="165"/>
      <c r="E1663" s="234" t="s">
        <v>1017</v>
      </c>
      <c r="F1663" s="234"/>
      <c r="G1663" s="172">
        <v>9.11</v>
      </c>
    </row>
    <row r="1664" spans="1:7" x14ac:dyDescent="0.25">
      <c r="A1664" s="165"/>
      <c r="B1664" s="165"/>
      <c r="C1664" s="230"/>
      <c r="D1664" s="230"/>
      <c r="E1664" s="165"/>
      <c r="F1664" s="165"/>
      <c r="G1664" s="165"/>
    </row>
    <row r="1665" spans="1:7" x14ac:dyDescent="0.25">
      <c r="A1665" s="231" t="s">
        <v>1490</v>
      </c>
      <c r="B1665" s="231"/>
      <c r="C1665" s="231"/>
      <c r="D1665" s="231"/>
      <c r="E1665" s="231"/>
      <c r="F1665" s="231"/>
      <c r="G1665" s="231"/>
    </row>
    <row r="1666" spans="1:7" ht="22.5" x14ac:dyDescent="0.25">
      <c r="A1666" s="232" t="s">
        <v>225</v>
      </c>
      <c r="B1666" s="232"/>
      <c r="C1666" s="166" t="s">
        <v>226</v>
      </c>
      <c r="D1666" s="166" t="s">
        <v>227</v>
      </c>
      <c r="E1666" s="166" t="s">
        <v>228</v>
      </c>
      <c r="F1666" s="166" t="s">
        <v>229</v>
      </c>
      <c r="G1666" s="166" t="s">
        <v>3</v>
      </c>
    </row>
    <row r="1667" spans="1:7" ht="22.5" x14ac:dyDescent="0.25">
      <c r="A1667" s="167" t="s">
        <v>1481</v>
      </c>
      <c r="B1667" s="168" t="s">
        <v>1482</v>
      </c>
      <c r="C1667" s="167" t="s">
        <v>242</v>
      </c>
      <c r="D1667" s="167" t="s">
        <v>128</v>
      </c>
      <c r="E1667" s="169">
        <v>1.7999999999999999E-2</v>
      </c>
      <c r="F1667" s="170">
        <v>53.65</v>
      </c>
      <c r="G1667" s="170">
        <v>0.97</v>
      </c>
    </row>
    <row r="1668" spans="1:7" ht="22.5" x14ac:dyDescent="0.25">
      <c r="A1668" s="167" t="s">
        <v>1491</v>
      </c>
      <c r="B1668" s="168" t="s">
        <v>1492</v>
      </c>
      <c r="C1668" s="167" t="s">
        <v>242</v>
      </c>
      <c r="D1668" s="167" t="s">
        <v>128</v>
      </c>
      <c r="E1668" s="169">
        <v>1</v>
      </c>
      <c r="F1668" s="170">
        <v>18.96</v>
      </c>
      <c r="G1668" s="170">
        <v>18.96</v>
      </c>
    </row>
    <row r="1669" spans="1:7" x14ac:dyDescent="0.25">
      <c r="A1669" s="167" t="s">
        <v>1476</v>
      </c>
      <c r="B1669" s="168" t="s">
        <v>1477</v>
      </c>
      <c r="C1669" s="167" t="s">
        <v>242</v>
      </c>
      <c r="D1669" s="167" t="s">
        <v>128</v>
      </c>
      <c r="E1669" s="169">
        <v>2.4E-2</v>
      </c>
      <c r="F1669" s="170">
        <v>1.51</v>
      </c>
      <c r="G1669" s="170">
        <v>0.04</v>
      </c>
    </row>
    <row r="1670" spans="1:7" ht="22.5" x14ac:dyDescent="0.25">
      <c r="A1670" s="167" t="s">
        <v>1485</v>
      </c>
      <c r="B1670" s="168" t="s">
        <v>1486</v>
      </c>
      <c r="C1670" s="167" t="s">
        <v>242</v>
      </c>
      <c r="D1670" s="167" t="s">
        <v>128</v>
      </c>
      <c r="E1670" s="169">
        <v>2.1999999999999999E-2</v>
      </c>
      <c r="F1670" s="170">
        <v>60.78</v>
      </c>
      <c r="G1670" s="170">
        <v>1.34</v>
      </c>
    </row>
    <row r="1671" spans="1:7" x14ac:dyDescent="0.25">
      <c r="A1671" s="165"/>
      <c r="B1671" s="165"/>
      <c r="C1671" s="165"/>
      <c r="D1671" s="165"/>
      <c r="E1671" s="233" t="s">
        <v>230</v>
      </c>
      <c r="F1671" s="233"/>
      <c r="G1671" s="171">
        <v>21.31</v>
      </c>
    </row>
    <row r="1672" spans="1:7" ht="22.5" x14ac:dyDescent="0.25">
      <c r="A1672" s="232" t="s">
        <v>231</v>
      </c>
      <c r="B1672" s="232"/>
      <c r="C1672" s="166" t="s">
        <v>226</v>
      </c>
      <c r="D1672" s="166" t="s">
        <v>227</v>
      </c>
      <c r="E1672" s="166" t="s">
        <v>228</v>
      </c>
      <c r="F1672" s="166" t="s">
        <v>229</v>
      </c>
      <c r="G1672" s="166" t="s">
        <v>3</v>
      </c>
    </row>
    <row r="1673" spans="1:7" ht="22.5" x14ac:dyDescent="0.25">
      <c r="A1673" s="167" t="s">
        <v>1473</v>
      </c>
      <c r="B1673" s="168" t="s">
        <v>1474</v>
      </c>
      <c r="C1673" s="167" t="s">
        <v>242</v>
      </c>
      <c r="D1673" s="167" t="s">
        <v>232</v>
      </c>
      <c r="E1673" s="169">
        <v>0.108</v>
      </c>
      <c r="F1673" s="170">
        <v>19.510000000000002</v>
      </c>
      <c r="G1673" s="170">
        <v>2.11</v>
      </c>
    </row>
    <row r="1674" spans="1:7" ht="22.5" x14ac:dyDescent="0.25">
      <c r="A1674" s="167" t="s">
        <v>1284</v>
      </c>
      <c r="B1674" s="168" t="s">
        <v>1285</v>
      </c>
      <c r="C1674" s="167" t="s">
        <v>242</v>
      </c>
      <c r="D1674" s="167" t="s">
        <v>232</v>
      </c>
      <c r="E1674" s="169">
        <v>0.108</v>
      </c>
      <c r="F1674" s="170">
        <v>24.06</v>
      </c>
      <c r="G1674" s="170">
        <v>2.6</v>
      </c>
    </row>
    <row r="1675" spans="1:7" x14ac:dyDescent="0.25">
      <c r="A1675" s="165"/>
      <c r="B1675" s="165"/>
      <c r="C1675" s="165"/>
      <c r="D1675" s="165"/>
      <c r="E1675" s="233" t="s">
        <v>234</v>
      </c>
      <c r="F1675" s="233"/>
      <c r="G1675" s="171">
        <v>4.71</v>
      </c>
    </row>
    <row r="1676" spans="1:7" x14ac:dyDescent="0.25">
      <c r="A1676" s="165"/>
      <c r="B1676" s="165"/>
      <c r="C1676" s="165"/>
      <c r="D1676" s="165"/>
      <c r="E1676" s="234" t="s">
        <v>235</v>
      </c>
      <c r="F1676" s="234"/>
      <c r="G1676" s="172">
        <v>26.02</v>
      </c>
    </row>
    <row r="1677" spans="1:7" x14ac:dyDescent="0.25">
      <c r="A1677" s="165"/>
      <c r="B1677" s="165"/>
      <c r="C1677" s="165"/>
      <c r="D1677" s="165"/>
      <c r="E1677" s="234" t="s">
        <v>259</v>
      </c>
      <c r="F1677" s="234"/>
      <c r="G1677" s="172">
        <v>1.92</v>
      </c>
    </row>
    <row r="1678" spans="1:7" x14ac:dyDescent="0.25">
      <c r="A1678" s="165"/>
      <c r="B1678" s="165"/>
      <c r="C1678" s="165"/>
      <c r="D1678" s="165"/>
      <c r="E1678" s="234" t="s">
        <v>236</v>
      </c>
      <c r="F1678" s="234"/>
      <c r="G1678" s="172">
        <v>26.02</v>
      </c>
    </row>
    <row r="1679" spans="1:7" x14ac:dyDescent="0.25">
      <c r="A1679" s="165"/>
      <c r="B1679" s="165"/>
      <c r="C1679" s="165"/>
      <c r="D1679" s="165"/>
      <c r="E1679" s="234" t="s">
        <v>1016</v>
      </c>
      <c r="F1679" s="234"/>
      <c r="G1679" s="172">
        <v>6.77</v>
      </c>
    </row>
    <row r="1680" spans="1:7" x14ac:dyDescent="0.25">
      <c r="A1680" s="165"/>
      <c r="B1680" s="165"/>
      <c r="C1680" s="165"/>
      <c r="D1680" s="165"/>
      <c r="E1680" s="234" t="s">
        <v>1017</v>
      </c>
      <c r="F1680" s="234"/>
      <c r="G1680" s="172">
        <v>32.79</v>
      </c>
    </row>
    <row r="1681" spans="1:7" x14ac:dyDescent="0.25">
      <c r="A1681" s="165"/>
      <c r="B1681" s="165"/>
      <c r="C1681" s="230"/>
      <c r="D1681" s="230"/>
      <c r="E1681" s="165"/>
      <c r="F1681" s="165"/>
      <c r="G1681" s="165"/>
    </row>
    <row r="1682" spans="1:7" x14ac:dyDescent="0.25">
      <c r="A1682" s="231" t="s">
        <v>1493</v>
      </c>
      <c r="B1682" s="231"/>
      <c r="C1682" s="231"/>
      <c r="D1682" s="231"/>
      <c r="E1682" s="231"/>
      <c r="F1682" s="231"/>
      <c r="G1682" s="231"/>
    </row>
    <row r="1683" spans="1:7" ht="22.5" x14ac:dyDescent="0.25">
      <c r="A1683" s="232" t="s">
        <v>225</v>
      </c>
      <c r="B1683" s="232"/>
      <c r="C1683" s="166" t="s">
        <v>226</v>
      </c>
      <c r="D1683" s="166" t="s">
        <v>227</v>
      </c>
      <c r="E1683" s="166" t="s">
        <v>228</v>
      </c>
      <c r="F1683" s="166" t="s">
        <v>229</v>
      </c>
      <c r="G1683" s="166" t="s">
        <v>3</v>
      </c>
    </row>
    <row r="1684" spans="1:7" ht="22.5" x14ac:dyDescent="0.25">
      <c r="A1684" s="167" t="s">
        <v>1481</v>
      </c>
      <c r="B1684" s="168" t="s">
        <v>1482</v>
      </c>
      <c r="C1684" s="167" t="s">
        <v>242</v>
      </c>
      <c r="D1684" s="167" t="s">
        <v>128</v>
      </c>
      <c r="E1684" s="169">
        <v>7.0000000000000001E-3</v>
      </c>
      <c r="F1684" s="170">
        <v>53.65</v>
      </c>
      <c r="G1684" s="170">
        <v>0.38</v>
      </c>
    </row>
    <row r="1685" spans="1:7" ht="33.75" x14ac:dyDescent="0.25">
      <c r="A1685" s="167" t="s">
        <v>1494</v>
      </c>
      <c r="B1685" s="168" t="s">
        <v>1495</v>
      </c>
      <c r="C1685" s="167" t="s">
        <v>242</v>
      </c>
      <c r="D1685" s="167" t="s">
        <v>128</v>
      </c>
      <c r="E1685" s="169">
        <v>1</v>
      </c>
      <c r="F1685" s="170">
        <v>7.55</v>
      </c>
      <c r="G1685" s="170">
        <v>7.55</v>
      </c>
    </row>
    <row r="1686" spans="1:7" x14ac:dyDescent="0.25">
      <c r="A1686" s="167" t="s">
        <v>1476</v>
      </c>
      <c r="B1686" s="168" t="s">
        <v>1477</v>
      </c>
      <c r="C1686" s="167" t="s">
        <v>242</v>
      </c>
      <c r="D1686" s="167" t="s">
        <v>128</v>
      </c>
      <c r="E1686" s="169">
        <v>0.05</v>
      </c>
      <c r="F1686" s="170">
        <v>1.51</v>
      </c>
      <c r="G1686" s="170">
        <v>0.08</v>
      </c>
    </row>
    <row r="1687" spans="1:7" ht="22.5" x14ac:dyDescent="0.25">
      <c r="A1687" s="167" t="s">
        <v>1485</v>
      </c>
      <c r="B1687" s="168" t="s">
        <v>1486</v>
      </c>
      <c r="C1687" s="167" t="s">
        <v>242</v>
      </c>
      <c r="D1687" s="167" t="s">
        <v>128</v>
      </c>
      <c r="E1687" s="169">
        <v>8.0000000000000002E-3</v>
      </c>
      <c r="F1687" s="170">
        <v>60.78</v>
      </c>
      <c r="G1687" s="170">
        <v>0.49</v>
      </c>
    </row>
    <row r="1688" spans="1:7" x14ac:dyDescent="0.25">
      <c r="A1688" s="165"/>
      <c r="B1688" s="165"/>
      <c r="C1688" s="165"/>
      <c r="D1688" s="165"/>
      <c r="E1688" s="233" t="s">
        <v>230</v>
      </c>
      <c r="F1688" s="233"/>
      <c r="G1688" s="171">
        <v>8.5</v>
      </c>
    </row>
    <row r="1689" spans="1:7" ht="22.5" x14ac:dyDescent="0.25">
      <c r="A1689" s="232" t="s">
        <v>231</v>
      </c>
      <c r="B1689" s="232"/>
      <c r="C1689" s="166" t="s">
        <v>226</v>
      </c>
      <c r="D1689" s="166" t="s">
        <v>227</v>
      </c>
      <c r="E1689" s="166" t="s">
        <v>228</v>
      </c>
      <c r="F1689" s="166" t="s">
        <v>229</v>
      </c>
      <c r="G1689" s="166" t="s">
        <v>3</v>
      </c>
    </row>
    <row r="1690" spans="1:7" ht="22.5" x14ac:dyDescent="0.25">
      <c r="A1690" s="167" t="s">
        <v>1473</v>
      </c>
      <c r="B1690" s="168" t="s">
        <v>1474</v>
      </c>
      <c r="C1690" s="167" t="s">
        <v>242</v>
      </c>
      <c r="D1690" s="167" t="s">
        <v>232</v>
      </c>
      <c r="E1690" s="169">
        <v>0.13</v>
      </c>
      <c r="F1690" s="170">
        <v>19.510000000000002</v>
      </c>
      <c r="G1690" s="170">
        <v>2.54</v>
      </c>
    </row>
    <row r="1691" spans="1:7" ht="22.5" x14ac:dyDescent="0.25">
      <c r="A1691" s="167" t="s">
        <v>1284</v>
      </c>
      <c r="B1691" s="168" t="s">
        <v>1285</v>
      </c>
      <c r="C1691" s="167" t="s">
        <v>242</v>
      </c>
      <c r="D1691" s="167" t="s">
        <v>232</v>
      </c>
      <c r="E1691" s="169">
        <v>0.15</v>
      </c>
      <c r="F1691" s="170">
        <v>24.06</v>
      </c>
      <c r="G1691" s="170">
        <v>3.61</v>
      </c>
    </row>
    <row r="1692" spans="1:7" x14ac:dyDescent="0.25">
      <c r="A1692" s="165"/>
      <c r="B1692" s="165"/>
      <c r="C1692" s="165"/>
      <c r="D1692" s="165"/>
      <c r="E1692" s="233" t="s">
        <v>234</v>
      </c>
      <c r="F1692" s="233"/>
      <c r="G1692" s="171">
        <v>6.15</v>
      </c>
    </row>
    <row r="1693" spans="1:7" x14ac:dyDescent="0.25">
      <c r="A1693" s="165"/>
      <c r="B1693" s="165"/>
      <c r="C1693" s="165"/>
      <c r="D1693" s="165"/>
      <c r="E1693" s="234" t="s">
        <v>235</v>
      </c>
      <c r="F1693" s="234"/>
      <c r="G1693" s="172">
        <v>14.65</v>
      </c>
    </row>
    <row r="1694" spans="1:7" x14ac:dyDescent="0.25">
      <c r="A1694" s="165"/>
      <c r="B1694" s="165"/>
      <c r="C1694" s="165"/>
      <c r="D1694" s="165"/>
      <c r="E1694" s="234" t="s">
        <v>259</v>
      </c>
      <c r="F1694" s="234"/>
      <c r="G1694" s="172">
        <v>2.41</v>
      </c>
    </row>
    <row r="1695" spans="1:7" x14ac:dyDescent="0.25">
      <c r="A1695" s="165"/>
      <c r="B1695" s="165"/>
      <c r="C1695" s="165"/>
      <c r="D1695" s="165"/>
      <c r="E1695" s="234" t="s">
        <v>236</v>
      </c>
      <c r="F1695" s="234"/>
      <c r="G1695" s="172">
        <v>14.65</v>
      </c>
    </row>
    <row r="1696" spans="1:7" x14ac:dyDescent="0.25">
      <c r="A1696" s="165"/>
      <c r="B1696" s="165"/>
      <c r="C1696" s="165"/>
      <c r="D1696" s="165"/>
      <c r="E1696" s="234" t="s">
        <v>1016</v>
      </c>
      <c r="F1696" s="234"/>
      <c r="G1696" s="172">
        <v>3.81</v>
      </c>
    </row>
    <row r="1697" spans="1:7" x14ac:dyDescent="0.25">
      <c r="A1697" s="165"/>
      <c r="B1697" s="165"/>
      <c r="C1697" s="165"/>
      <c r="D1697" s="165"/>
      <c r="E1697" s="234" t="s">
        <v>1017</v>
      </c>
      <c r="F1697" s="234"/>
      <c r="G1697" s="172">
        <v>18.46</v>
      </c>
    </row>
    <row r="1698" spans="1:7" x14ac:dyDescent="0.25">
      <c r="A1698" s="165"/>
      <c r="B1698" s="165"/>
      <c r="C1698" s="230"/>
      <c r="D1698" s="230"/>
      <c r="E1698" s="165"/>
      <c r="F1698" s="165"/>
      <c r="G1698" s="165"/>
    </row>
    <row r="1699" spans="1:7" x14ac:dyDescent="0.25">
      <c r="A1699" s="231" t="s">
        <v>1496</v>
      </c>
      <c r="B1699" s="231"/>
      <c r="C1699" s="231"/>
      <c r="D1699" s="231"/>
      <c r="E1699" s="231"/>
      <c r="F1699" s="231"/>
      <c r="G1699" s="231"/>
    </row>
    <row r="1700" spans="1:7" ht="22.5" x14ac:dyDescent="0.25">
      <c r="A1700" s="232" t="s">
        <v>225</v>
      </c>
      <c r="B1700" s="232"/>
      <c r="C1700" s="166" t="s">
        <v>226</v>
      </c>
      <c r="D1700" s="166" t="s">
        <v>227</v>
      </c>
      <c r="E1700" s="166" t="s">
        <v>228</v>
      </c>
      <c r="F1700" s="166" t="s">
        <v>229</v>
      </c>
      <c r="G1700" s="166" t="s">
        <v>3</v>
      </c>
    </row>
    <row r="1701" spans="1:7" ht="22.5" x14ac:dyDescent="0.25">
      <c r="A1701" s="167" t="s">
        <v>1481</v>
      </c>
      <c r="B1701" s="168" t="s">
        <v>1482</v>
      </c>
      <c r="C1701" s="167" t="s">
        <v>242</v>
      </c>
      <c r="D1701" s="167" t="s">
        <v>128</v>
      </c>
      <c r="E1701" s="169">
        <v>1.06E-2</v>
      </c>
      <c r="F1701" s="170">
        <v>53.65</v>
      </c>
      <c r="G1701" s="170">
        <v>0.56999999999999995</v>
      </c>
    </row>
    <row r="1702" spans="1:7" x14ac:dyDescent="0.25">
      <c r="A1702" s="167" t="s">
        <v>1476</v>
      </c>
      <c r="B1702" s="168" t="s">
        <v>1477</v>
      </c>
      <c r="C1702" s="167" t="s">
        <v>242</v>
      </c>
      <c r="D1702" s="167" t="s">
        <v>128</v>
      </c>
      <c r="E1702" s="169">
        <v>1.6199999999999999E-2</v>
      </c>
      <c r="F1702" s="170">
        <v>1.51</v>
      </c>
      <c r="G1702" s="170">
        <v>0.02</v>
      </c>
    </row>
    <row r="1703" spans="1:7" ht="22.5" x14ac:dyDescent="0.25">
      <c r="A1703" s="167" t="s">
        <v>1485</v>
      </c>
      <c r="B1703" s="168" t="s">
        <v>1486</v>
      </c>
      <c r="C1703" s="167" t="s">
        <v>242</v>
      </c>
      <c r="D1703" s="167" t="s">
        <v>128</v>
      </c>
      <c r="E1703" s="169">
        <v>1.2E-2</v>
      </c>
      <c r="F1703" s="170">
        <v>60.78</v>
      </c>
      <c r="G1703" s="170">
        <v>0.73</v>
      </c>
    </row>
    <row r="1704" spans="1:7" ht="22.5" x14ac:dyDescent="0.25">
      <c r="A1704" s="167" t="s">
        <v>1497</v>
      </c>
      <c r="B1704" s="168" t="s">
        <v>1498</v>
      </c>
      <c r="C1704" s="167" t="s">
        <v>242</v>
      </c>
      <c r="D1704" s="167" t="s">
        <v>128</v>
      </c>
      <c r="E1704" s="169">
        <v>1</v>
      </c>
      <c r="F1704" s="170">
        <v>1.19</v>
      </c>
      <c r="G1704" s="170">
        <v>1.19</v>
      </c>
    </row>
    <row r="1705" spans="1:7" x14ac:dyDescent="0.25">
      <c r="A1705" s="165"/>
      <c r="B1705" s="165"/>
      <c r="C1705" s="165"/>
      <c r="D1705" s="165"/>
      <c r="E1705" s="233" t="s">
        <v>230</v>
      </c>
      <c r="F1705" s="233"/>
      <c r="G1705" s="171">
        <v>2.5099999999999998</v>
      </c>
    </row>
    <row r="1706" spans="1:7" ht="22.5" x14ac:dyDescent="0.25">
      <c r="A1706" s="232" t="s">
        <v>231</v>
      </c>
      <c r="B1706" s="232"/>
      <c r="C1706" s="166" t="s">
        <v>226</v>
      </c>
      <c r="D1706" s="166" t="s">
        <v>227</v>
      </c>
      <c r="E1706" s="166" t="s">
        <v>228</v>
      </c>
      <c r="F1706" s="166" t="s">
        <v>229</v>
      </c>
      <c r="G1706" s="166" t="s">
        <v>3</v>
      </c>
    </row>
    <row r="1707" spans="1:7" ht="22.5" x14ac:dyDescent="0.25">
      <c r="A1707" s="167" t="s">
        <v>1473</v>
      </c>
      <c r="B1707" s="168" t="s">
        <v>1474</v>
      </c>
      <c r="C1707" s="167" t="s">
        <v>242</v>
      </c>
      <c r="D1707" s="167" t="s">
        <v>232</v>
      </c>
      <c r="E1707" s="169">
        <v>0.08</v>
      </c>
      <c r="F1707" s="170">
        <v>19.510000000000002</v>
      </c>
      <c r="G1707" s="170">
        <v>1.56</v>
      </c>
    </row>
    <row r="1708" spans="1:7" ht="22.5" x14ac:dyDescent="0.25">
      <c r="A1708" s="167" t="s">
        <v>1284</v>
      </c>
      <c r="B1708" s="168" t="s">
        <v>1285</v>
      </c>
      <c r="C1708" s="167" t="s">
        <v>242</v>
      </c>
      <c r="D1708" s="167" t="s">
        <v>232</v>
      </c>
      <c r="E1708" s="169">
        <v>0.08</v>
      </c>
      <c r="F1708" s="170">
        <v>24.06</v>
      </c>
      <c r="G1708" s="170">
        <v>1.92</v>
      </c>
    </row>
    <row r="1709" spans="1:7" x14ac:dyDescent="0.25">
      <c r="A1709" s="165"/>
      <c r="B1709" s="165"/>
      <c r="C1709" s="165"/>
      <c r="D1709" s="165"/>
      <c r="E1709" s="233" t="s">
        <v>234</v>
      </c>
      <c r="F1709" s="233"/>
      <c r="G1709" s="171">
        <v>3.48</v>
      </c>
    </row>
    <row r="1710" spans="1:7" x14ac:dyDescent="0.25">
      <c r="A1710" s="165"/>
      <c r="B1710" s="165"/>
      <c r="C1710" s="165"/>
      <c r="D1710" s="165"/>
      <c r="E1710" s="234" t="s">
        <v>235</v>
      </c>
      <c r="F1710" s="234"/>
      <c r="G1710" s="172">
        <v>5.99</v>
      </c>
    </row>
    <row r="1711" spans="1:7" x14ac:dyDescent="0.25">
      <c r="A1711" s="165"/>
      <c r="B1711" s="165"/>
      <c r="C1711" s="165"/>
      <c r="D1711" s="165"/>
      <c r="E1711" s="234" t="s">
        <v>259</v>
      </c>
      <c r="F1711" s="234"/>
      <c r="G1711" s="172">
        <v>1.39</v>
      </c>
    </row>
    <row r="1712" spans="1:7" x14ac:dyDescent="0.25">
      <c r="A1712" s="165"/>
      <c r="B1712" s="165"/>
      <c r="C1712" s="165"/>
      <c r="D1712" s="165"/>
      <c r="E1712" s="234" t="s">
        <v>236</v>
      </c>
      <c r="F1712" s="234"/>
      <c r="G1712" s="172">
        <v>5.99</v>
      </c>
    </row>
    <row r="1713" spans="1:7" x14ac:dyDescent="0.25">
      <c r="A1713" s="165"/>
      <c r="B1713" s="165"/>
      <c r="C1713" s="165"/>
      <c r="D1713" s="165"/>
      <c r="E1713" s="234" t="s">
        <v>1016</v>
      </c>
      <c r="F1713" s="234"/>
      <c r="G1713" s="172">
        <v>1.56</v>
      </c>
    </row>
    <row r="1714" spans="1:7" x14ac:dyDescent="0.25">
      <c r="A1714" s="165"/>
      <c r="B1714" s="165"/>
      <c r="C1714" s="165"/>
      <c r="D1714" s="165"/>
      <c r="E1714" s="234" t="s">
        <v>1017</v>
      </c>
      <c r="F1714" s="234"/>
      <c r="G1714" s="172">
        <v>7.55</v>
      </c>
    </row>
    <row r="1715" spans="1:7" x14ac:dyDescent="0.25">
      <c r="A1715" s="165"/>
      <c r="B1715" s="165"/>
      <c r="C1715" s="230"/>
      <c r="D1715" s="230"/>
      <c r="E1715" s="165"/>
      <c r="F1715" s="165"/>
      <c r="G1715" s="165"/>
    </row>
    <row r="1716" spans="1:7" x14ac:dyDescent="0.25">
      <c r="A1716" s="231" t="s">
        <v>1499</v>
      </c>
      <c r="B1716" s="231"/>
      <c r="C1716" s="231"/>
      <c r="D1716" s="231"/>
      <c r="E1716" s="231"/>
      <c r="F1716" s="231"/>
      <c r="G1716" s="231"/>
    </row>
    <row r="1717" spans="1:7" ht="22.5" x14ac:dyDescent="0.25">
      <c r="A1717" s="232" t="s">
        <v>225</v>
      </c>
      <c r="B1717" s="232"/>
      <c r="C1717" s="166" t="s">
        <v>226</v>
      </c>
      <c r="D1717" s="166" t="s">
        <v>227</v>
      </c>
      <c r="E1717" s="166" t="s">
        <v>228</v>
      </c>
      <c r="F1717" s="166" t="s">
        <v>229</v>
      </c>
      <c r="G1717" s="166" t="s">
        <v>3</v>
      </c>
    </row>
    <row r="1718" spans="1:7" ht="22.5" x14ac:dyDescent="0.25">
      <c r="A1718" s="167" t="s">
        <v>1481</v>
      </c>
      <c r="B1718" s="168" t="s">
        <v>1482</v>
      </c>
      <c r="C1718" s="167" t="s">
        <v>242</v>
      </c>
      <c r="D1718" s="167" t="s">
        <v>128</v>
      </c>
      <c r="E1718" s="169">
        <v>2.5999999999999999E-2</v>
      </c>
      <c r="F1718" s="170">
        <v>53.65</v>
      </c>
      <c r="G1718" s="170">
        <v>1.39</v>
      </c>
    </row>
    <row r="1719" spans="1:7" x14ac:dyDescent="0.25">
      <c r="A1719" s="167" t="s">
        <v>1476</v>
      </c>
      <c r="B1719" s="168" t="s">
        <v>1477</v>
      </c>
      <c r="C1719" s="167" t="s">
        <v>242</v>
      </c>
      <c r="D1719" s="167" t="s">
        <v>128</v>
      </c>
      <c r="E1719" s="169">
        <v>3.5999999999999997E-2</v>
      </c>
      <c r="F1719" s="170">
        <v>1.51</v>
      </c>
      <c r="G1719" s="170">
        <v>0.05</v>
      </c>
    </row>
    <row r="1720" spans="1:7" ht="22.5" x14ac:dyDescent="0.25">
      <c r="A1720" s="167" t="s">
        <v>1485</v>
      </c>
      <c r="B1720" s="168" t="s">
        <v>1486</v>
      </c>
      <c r="C1720" s="167" t="s">
        <v>242</v>
      </c>
      <c r="D1720" s="167" t="s">
        <v>128</v>
      </c>
      <c r="E1720" s="169">
        <v>3.3000000000000002E-2</v>
      </c>
      <c r="F1720" s="170">
        <v>60.78</v>
      </c>
      <c r="G1720" s="170">
        <v>2.0099999999999998</v>
      </c>
    </row>
    <row r="1721" spans="1:7" ht="22.5" x14ac:dyDescent="0.25">
      <c r="A1721" s="167" t="s">
        <v>1500</v>
      </c>
      <c r="B1721" s="168" t="s">
        <v>1501</v>
      </c>
      <c r="C1721" s="167" t="s">
        <v>242</v>
      </c>
      <c r="D1721" s="167" t="s">
        <v>128</v>
      </c>
      <c r="E1721" s="169">
        <v>1</v>
      </c>
      <c r="F1721" s="170">
        <v>12.63</v>
      </c>
      <c r="G1721" s="170">
        <v>12.63</v>
      </c>
    </row>
    <row r="1722" spans="1:7" x14ac:dyDescent="0.25">
      <c r="A1722" s="165"/>
      <c r="B1722" s="165"/>
      <c r="C1722" s="165"/>
      <c r="D1722" s="165"/>
      <c r="E1722" s="233" t="s">
        <v>230</v>
      </c>
      <c r="F1722" s="233"/>
      <c r="G1722" s="171">
        <v>16.079999999999998</v>
      </c>
    </row>
    <row r="1723" spans="1:7" ht="22.5" x14ac:dyDescent="0.25">
      <c r="A1723" s="232" t="s">
        <v>231</v>
      </c>
      <c r="B1723" s="232"/>
      <c r="C1723" s="166" t="s">
        <v>226</v>
      </c>
      <c r="D1723" s="166" t="s">
        <v>227</v>
      </c>
      <c r="E1723" s="166" t="s">
        <v>228</v>
      </c>
      <c r="F1723" s="166" t="s">
        <v>229</v>
      </c>
      <c r="G1723" s="166" t="s">
        <v>3</v>
      </c>
    </row>
    <row r="1724" spans="1:7" ht="22.5" x14ac:dyDescent="0.25">
      <c r="A1724" s="167" t="s">
        <v>1473</v>
      </c>
      <c r="B1724" s="168" t="s">
        <v>1474</v>
      </c>
      <c r="C1724" s="167" t="s">
        <v>242</v>
      </c>
      <c r="D1724" s="167" t="s">
        <v>232</v>
      </c>
      <c r="E1724" s="169">
        <v>0.14399999999999999</v>
      </c>
      <c r="F1724" s="170">
        <v>19.510000000000002</v>
      </c>
      <c r="G1724" s="170">
        <v>2.81</v>
      </c>
    </row>
    <row r="1725" spans="1:7" ht="22.5" x14ac:dyDescent="0.25">
      <c r="A1725" s="167" t="s">
        <v>1284</v>
      </c>
      <c r="B1725" s="168" t="s">
        <v>1285</v>
      </c>
      <c r="C1725" s="167" t="s">
        <v>242</v>
      </c>
      <c r="D1725" s="167" t="s">
        <v>232</v>
      </c>
      <c r="E1725" s="169">
        <v>0.14399999999999999</v>
      </c>
      <c r="F1725" s="170">
        <v>24.06</v>
      </c>
      <c r="G1725" s="170">
        <v>3.46</v>
      </c>
    </row>
    <row r="1726" spans="1:7" x14ac:dyDescent="0.25">
      <c r="A1726" s="165"/>
      <c r="B1726" s="165"/>
      <c r="C1726" s="165"/>
      <c r="D1726" s="165"/>
      <c r="E1726" s="233" t="s">
        <v>234</v>
      </c>
      <c r="F1726" s="233"/>
      <c r="G1726" s="171">
        <v>6.27</v>
      </c>
    </row>
    <row r="1727" spans="1:7" x14ac:dyDescent="0.25">
      <c r="A1727" s="165"/>
      <c r="B1727" s="165"/>
      <c r="C1727" s="165"/>
      <c r="D1727" s="165"/>
      <c r="E1727" s="234" t="s">
        <v>235</v>
      </c>
      <c r="F1727" s="234"/>
      <c r="G1727" s="172">
        <v>22.35</v>
      </c>
    </row>
    <row r="1728" spans="1:7" x14ac:dyDescent="0.25">
      <c r="A1728" s="165"/>
      <c r="B1728" s="165"/>
      <c r="C1728" s="165"/>
      <c r="D1728" s="165"/>
      <c r="E1728" s="234" t="s">
        <v>259</v>
      </c>
      <c r="F1728" s="234"/>
      <c r="G1728" s="172">
        <v>2.54</v>
      </c>
    </row>
    <row r="1729" spans="1:7" x14ac:dyDescent="0.25">
      <c r="A1729" s="165"/>
      <c r="B1729" s="165"/>
      <c r="C1729" s="165"/>
      <c r="D1729" s="165"/>
      <c r="E1729" s="234" t="s">
        <v>236</v>
      </c>
      <c r="F1729" s="234"/>
      <c r="G1729" s="172">
        <v>22.35</v>
      </c>
    </row>
    <row r="1730" spans="1:7" x14ac:dyDescent="0.25">
      <c r="A1730" s="165"/>
      <c r="B1730" s="165"/>
      <c r="C1730" s="165"/>
      <c r="D1730" s="165"/>
      <c r="E1730" s="234" t="s">
        <v>1016</v>
      </c>
      <c r="F1730" s="234"/>
      <c r="G1730" s="172">
        <v>5.81</v>
      </c>
    </row>
    <row r="1731" spans="1:7" x14ac:dyDescent="0.25">
      <c r="A1731" s="165"/>
      <c r="B1731" s="165"/>
      <c r="C1731" s="165"/>
      <c r="D1731" s="165"/>
      <c r="E1731" s="234" t="s">
        <v>1017</v>
      </c>
      <c r="F1731" s="234"/>
      <c r="G1731" s="172">
        <v>28.16</v>
      </c>
    </row>
    <row r="1732" spans="1:7" x14ac:dyDescent="0.25">
      <c r="A1732" s="165"/>
      <c r="B1732" s="165"/>
      <c r="C1732" s="230"/>
      <c r="D1732" s="230"/>
      <c r="E1732" s="165"/>
      <c r="F1732" s="165"/>
      <c r="G1732" s="165"/>
    </row>
    <row r="1733" spans="1:7" x14ac:dyDescent="0.25">
      <c r="A1733" s="231" t="s">
        <v>1502</v>
      </c>
      <c r="B1733" s="231"/>
      <c r="C1733" s="231"/>
      <c r="D1733" s="231"/>
      <c r="E1733" s="231"/>
      <c r="F1733" s="231"/>
      <c r="G1733" s="231"/>
    </row>
    <row r="1734" spans="1:7" ht="22.5" x14ac:dyDescent="0.25">
      <c r="A1734" s="232" t="s">
        <v>225</v>
      </c>
      <c r="B1734" s="232"/>
      <c r="C1734" s="166" t="s">
        <v>226</v>
      </c>
      <c r="D1734" s="166" t="s">
        <v>227</v>
      </c>
      <c r="E1734" s="166" t="s">
        <v>228</v>
      </c>
      <c r="F1734" s="166" t="s">
        <v>229</v>
      </c>
      <c r="G1734" s="166" t="s">
        <v>3</v>
      </c>
    </row>
    <row r="1735" spans="1:7" ht="22.5" x14ac:dyDescent="0.25">
      <c r="A1735" s="167" t="s">
        <v>1481</v>
      </c>
      <c r="B1735" s="168" t="s">
        <v>1482</v>
      </c>
      <c r="C1735" s="167" t="s">
        <v>242</v>
      </c>
      <c r="D1735" s="167" t="s">
        <v>128</v>
      </c>
      <c r="E1735" s="169">
        <v>2.5999999999999999E-2</v>
      </c>
      <c r="F1735" s="170">
        <v>53.65</v>
      </c>
      <c r="G1735" s="170">
        <v>1.39</v>
      </c>
    </row>
    <row r="1736" spans="1:7" x14ac:dyDescent="0.25">
      <c r="A1736" s="167" t="s">
        <v>1476</v>
      </c>
      <c r="B1736" s="168" t="s">
        <v>1477</v>
      </c>
      <c r="C1736" s="167" t="s">
        <v>242</v>
      </c>
      <c r="D1736" s="167" t="s">
        <v>128</v>
      </c>
      <c r="E1736" s="169">
        <v>3.5999999999999997E-2</v>
      </c>
      <c r="F1736" s="170">
        <v>1.51</v>
      </c>
      <c r="G1736" s="170">
        <v>0.05</v>
      </c>
    </row>
    <row r="1737" spans="1:7" ht="22.5" x14ac:dyDescent="0.25">
      <c r="A1737" s="167" t="s">
        <v>1485</v>
      </c>
      <c r="B1737" s="168" t="s">
        <v>1486</v>
      </c>
      <c r="C1737" s="167" t="s">
        <v>242</v>
      </c>
      <c r="D1737" s="167" t="s">
        <v>128</v>
      </c>
      <c r="E1737" s="169">
        <v>3.3000000000000002E-2</v>
      </c>
      <c r="F1737" s="170">
        <v>60.78</v>
      </c>
      <c r="G1737" s="170">
        <v>2.0099999999999998</v>
      </c>
    </row>
    <row r="1738" spans="1:7" ht="22.5" x14ac:dyDescent="0.25">
      <c r="A1738" s="167" t="s">
        <v>1503</v>
      </c>
      <c r="B1738" s="168" t="s">
        <v>1504</v>
      </c>
      <c r="C1738" s="167" t="s">
        <v>242</v>
      </c>
      <c r="D1738" s="167" t="s">
        <v>128</v>
      </c>
      <c r="E1738" s="169">
        <v>1</v>
      </c>
      <c r="F1738" s="170">
        <v>11.1</v>
      </c>
      <c r="G1738" s="170">
        <v>11.1</v>
      </c>
    </row>
    <row r="1739" spans="1:7" x14ac:dyDescent="0.25">
      <c r="A1739" s="165"/>
      <c r="B1739" s="165"/>
      <c r="C1739" s="165"/>
      <c r="D1739" s="165"/>
      <c r="E1739" s="233" t="s">
        <v>230</v>
      </c>
      <c r="F1739" s="233"/>
      <c r="G1739" s="171">
        <v>14.55</v>
      </c>
    </row>
    <row r="1740" spans="1:7" ht="22.5" x14ac:dyDescent="0.25">
      <c r="A1740" s="232" t="s">
        <v>231</v>
      </c>
      <c r="B1740" s="232"/>
      <c r="C1740" s="166" t="s">
        <v>226</v>
      </c>
      <c r="D1740" s="166" t="s">
        <v>227</v>
      </c>
      <c r="E1740" s="166" t="s">
        <v>228</v>
      </c>
      <c r="F1740" s="166" t="s">
        <v>229</v>
      </c>
      <c r="G1740" s="166" t="s">
        <v>3</v>
      </c>
    </row>
    <row r="1741" spans="1:7" ht="22.5" x14ac:dyDescent="0.25">
      <c r="A1741" s="167" t="s">
        <v>1473</v>
      </c>
      <c r="B1741" s="168" t="s">
        <v>1474</v>
      </c>
      <c r="C1741" s="167" t="s">
        <v>242</v>
      </c>
      <c r="D1741" s="167" t="s">
        <v>232</v>
      </c>
      <c r="E1741" s="169">
        <v>0.14399999999999999</v>
      </c>
      <c r="F1741" s="170">
        <v>19.510000000000002</v>
      </c>
      <c r="G1741" s="170">
        <v>2.81</v>
      </c>
    </row>
    <row r="1742" spans="1:7" ht="22.5" x14ac:dyDescent="0.25">
      <c r="A1742" s="167" t="s">
        <v>1284</v>
      </c>
      <c r="B1742" s="168" t="s">
        <v>1285</v>
      </c>
      <c r="C1742" s="167" t="s">
        <v>242</v>
      </c>
      <c r="D1742" s="167" t="s">
        <v>232</v>
      </c>
      <c r="E1742" s="169">
        <v>0.14399999999999999</v>
      </c>
      <c r="F1742" s="170">
        <v>24.06</v>
      </c>
      <c r="G1742" s="170">
        <v>3.46</v>
      </c>
    </row>
    <row r="1743" spans="1:7" x14ac:dyDescent="0.25">
      <c r="A1743" s="165"/>
      <c r="B1743" s="165"/>
      <c r="C1743" s="165"/>
      <c r="D1743" s="165"/>
      <c r="E1743" s="233" t="s">
        <v>234</v>
      </c>
      <c r="F1743" s="233"/>
      <c r="G1743" s="171">
        <v>6.27</v>
      </c>
    </row>
    <row r="1744" spans="1:7" x14ac:dyDescent="0.25">
      <c r="A1744" s="165"/>
      <c r="B1744" s="165"/>
      <c r="C1744" s="165"/>
      <c r="D1744" s="165"/>
      <c r="E1744" s="234" t="s">
        <v>235</v>
      </c>
      <c r="F1744" s="234"/>
      <c r="G1744" s="172">
        <v>20.82</v>
      </c>
    </row>
    <row r="1745" spans="1:7" x14ac:dyDescent="0.25">
      <c r="A1745" s="165"/>
      <c r="B1745" s="165"/>
      <c r="C1745" s="165"/>
      <c r="D1745" s="165"/>
      <c r="E1745" s="234" t="s">
        <v>259</v>
      </c>
      <c r="F1745" s="234"/>
      <c r="G1745" s="172">
        <v>2.54</v>
      </c>
    </row>
    <row r="1746" spans="1:7" x14ac:dyDescent="0.25">
      <c r="A1746" s="165"/>
      <c r="B1746" s="165"/>
      <c r="C1746" s="165"/>
      <c r="D1746" s="165"/>
      <c r="E1746" s="234" t="s">
        <v>236</v>
      </c>
      <c r="F1746" s="234"/>
      <c r="G1746" s="172">
        <v>20.82</v>
      </c>
    </row>
    <row r="1747" spans="1:7" x14ac:dyDescent="0.25">
      <c r="A1747" s="165"/>
      <c r="B1747" s="165"/>
      <c r="C1747" s="165"/>
      <c r="D1747" s="165"/>
      <c r="E1747" s="234" t="s">
        <v>1016</v>
      </c>
      <c r="F1747" s="234"/>
      <c r="G1747" s="172">
        <v>5.42</v>
      </c>
    </row>
    <row r="1748" spans="1:7" x14ac:dyDescent="0.25">
      <c r="A1748" s="165"/>
      <c r="B1748" s="165"/>
      <c r="C1748" s="165"/>
      <c r="D1748" s="165"/>
      <c r="E1748" s="234" t="s">
        <v>1017</v>
      </c>
      <c r="F1748" s="234"/>
      <c r="G1748" s="172">
        <v>26.24</v>
      </c>
    </row>
    <row r="1749" spans="1:7" x14ac:dyDescent="0.25">
      <c r="A1749" s="165"/>
      <c r="B1749" s="165"/>
      <c r="C1749" s="230"/>
      <c r="D1749" s="230"/>
      <c r="E1749" s="165"/>
      <c r="F1749" s="165"/>
      <c r="G1749" s="165"/>
    </row>
    <row r="1750" spans="1:7" x14ac:dyDescent="0.25">
      <c r="A1750" s="231" t="s">
        <v>1505</v>
      </c>
      <c r="B1750" s="231"/>
      <c r="C1750" s="231"/>
      <c r="D1750" s="231"/>
      <c r="E1750" s="231"/>
      <c r="F1750" s="231"/>
      <c r="G1750" s="231"/>
    </row>
    <row r="1751" spans="1:7" ht="22.5" x14ac:dyDescent="0.25">
      <c r="A1751" s="232" t="s">
        <v>225</v>
      </c>
      <c r="B1751" s="232"/>
      <c r="C1751" s="166" t="s">
        <v>226</v>
      </c>
      <c r="D1751" s="166" t="s">
        <v>227</v>
      </c>
      <c r="E1751" s="166" t="s">
        <v>228</v>
      </c>
      <c r="F1751" s="166" t="s">
        <v>229</v>
      </c>
      <c r="G1751" s="166" t="s">
        <v>3</v>
      </c>
    </row>
    <row r="1752" spans="1:7" ht="22.5" x14ac:dyDescent="0.25">
      <c r="A1752" s="167" t="s">
        <v>1481</v>
      </c>
      <c r="B1752" s="168" t="s">
        <v>1482</v>
      </c>
      <c r="C1752" s="167" t="s">
        <v>242</v>
      </c>
      <c r="D1752" s="167" t="s">
        <v>128</v>
      </c>
      <c r="E1752" s="169">
        <v>7.0000000000000001E-3</v>
      </c>
      <c r="F1752" s="170">
        <v>53.65</v>
      </c>
      <c r="G1752" s="170">
        <v>0.38</v>
      </c>
    </row>
    <row r="1753" spans="1:7" x14ac:dyDescent="0.25">
      <c r="A1753" s="167" t="s">
        <v>1476</v>
      </c>
      <c r="B1753" s="168" t="s">
        <v>1477</v>
      </c>
      <c r="C1753" s="167" t="s">
        <v>242</v>
      </c>
      <c r="D1753" s="167" t="s">
        <v>128</v>
      </c>
      <c r="E1753" s="169">
        <v>1.2999999999999999E-2</v>
      </c>
      <c r="F1753" s="170">
        <v>1.51</v>
      </c>
      <c r="G1753" s="170">
        <v>0.02</v>
      </c>
    </row>
    <row r="1754" spans="1:7" ht="22.5" x14ac:dyDescent="0.25">
      <c r="A1754" s="167" t="s">
        <v>1506</v>
      </c>
      <c r="B1754" s="168" t="s">
        <v>1507</v>
      </c>
      <c r="C1754" s="167" t="s">
        <v>242</v>
      </c>
      <c r="D1754" s="167" t="s">
        <v>128</v>
      </c>
      <c r="E1754" s="169">
        <v>1</v>
      </c>
      <c r="F1754" s="170">
        <v>1.93</v>
      </c>
      <c r="G1754" s="170">
        <v>1.93</v>
      </c>
    </row>
    <row r="1755" spans="1:7" ht="22.5" x14ac:dyDescent="0.25">
      <c r="A1755" s="167" t="s">
        <v>1485</v>
      </c>
      <c r="B1755" s="168" t="s">
        <v>1486</v>
      </c>
      <c r="C1755" s="167" t="s">
        <v>242</v>
      </c>
      <c r="D1755" s="167" t="s">
        <v>128</v>
      </c>
      <c r="E1755" s="169">
        <v>8.0000000000000002E-3</v>
      </c>
      <c r="F1755" s="170">
        <v>60.78</v>
      </c>
      <c r="G1755" s="170">
        <v>0.49</v>
      </c>
    </row>
    <row r="1756" spans="1:7" x14ac:dyDescent="0.25">
      <c r="A1756" s="165"/>
      <c r="B1756" s="165"/>
      <c r="C1756" s="165"/>
      <c r="D1756" s="165"/>
      <c r="E1756" s="233" t="s">
        <v>230</v>
      </c>
      <c r="F1756" s="233"/>
      <c r="G1756" s="171">
        <v>2.82</v>
      </c>
    </row>
    <row r="1757" spans="1:7" ht="22.5" x14ac:dyDescent="0.25">
      <c r="A1757" s="232" t="s">
        <v>231</v>
      </c>
      <c r="B1757" s="232"/>
      <c r="C1757" s="166" t="s">
        <v>226</v>
      </c>
      <c r="D1757" s="166" t="s">
        <v>227</v>
      </c>
      <c r="E1757" s="166" t="s">
        <v>228</v>
      </c>
      <c r="F1757" s="166" t="s">
        <v>229</v>
      </c>
      <c r="G1757" s="166" t="s">
        <v>3</v>
      </c>
    </row>
    <row r="1758" spans="1:7" ht="22.5" x14ac:dyDescent="0.25">
      <c r="A1758" s="167" t="s">
        <v>1473</v>
      </c>
      <c r="B1758" s="168" t="s">
        <v>1474</v>
      </c>
      <c r="C1758" s="167" t="s">
        <v>242</v>
      </c>
      <c r="D1758" s="167" t="s">
        <v>232</v>
      </c>
      <c r="E1758" s="169">
        <v>0.04</v>
      </c>
      <c r="F1758" s="170">
        <v>19.510000000000002</v>
      </c>
      <c r="G1758" s="170">
        <v>0.78</v>
      </c>
    </row>
    <row r="1759" spans="1:7" ht="22.5" x14ac:dyDescent="0.25">
      <c r="A1759" s="167" t="s">
        <v>1284</v>
      </c>
      <c r="B1759" s="168" t="s">
        <v>1285</v>
      </c>
      <c r="C1759" s="167" t="s">
        <v>242</v>
      </c>
      <c r="D1759" s="167" t="s">
        <v>232</v>
      </c>
      <c r="E1759" s="169">
        <v>0.04</v>
      </c>
      <c r="F1759" s="170">
        <v>24.06</v>
      </c>
      <c r="G1759" s="170">
        <v>0.96</v>
      </c>
    </row>
    <row r="1760" spans="1:7" x14ac:dyDescent="0.25">
      <c r="A1760" s="165"/>
      <c r="B1760" s="165"/>
      <c r="C1760" s="165"/>
      <c r="D1760" s="165"/>
      <c r="E1760" s="233" t="s">
        <v>234</v>
      </c>
      <c r="F1760" s="233"/>
      <c r="G1760" s="171">
        <v>1.74</v>
      </c>
    </row>
    <row r="1761" spans="1:7" x14ac:dyDescent="0.25">
      <c r="A1761" s="165"/>
      <c r="B1761" s="165"/>
      <c r="C1761" s="165"/>
      <c r="D1761" s="165"/>
      <c r="E1761" s="234" t="s">
        <v>235</v>
      </c>
      <c r="F1761" s="234"/>
      <c r="G1761" s="172">
        <v>4.5599999999999996</v>
      </c>
    </row>
    <row r="1762" spans="1:7" x14ac:dyDescent="0.25">
      <c r="A1762" s="165"/>
      <c r="B1762" s="165"/>
      <c r="C1762" s="165"/>
      <c r="D1762" s="165"/>
      <c r="E1762" s="234" t="s">
        <v>259</v>
      </c>
      <c r="F1762" s="234"/>
      <c r="G1762" s="172">
        <v>0.71</v>
      </c>
    </row>
    <row r="1763" spans="1:7" x14ac:dyDescent="0.25">
      <c r="A1763" s="165"/>
      <c r="B1763" s="165"/>
      <c r="C1763" s="165"/>
      <c r="D1763" s="165"/>
      <c r="E1763" s="234" t="s">
        <v>236</v>
      </c>
      <c r="F1763" s="234"/>
      <c r="G1763" s="172">
        <v>4.5599999999999996</v>
      </c>
    </row>
    <row r="1764" spans="1:7" x14ac:dyDescent="0.25">
      <c r="A1764" s="165"/>
      <c r="B1764" s="165"/>
      <c r="C1764" s="165"/>
      <c r="D1764" s="165"/>
      <c r="E1764" s="234" t="s">
        <v>1016</v>
      </c>
      <c r="F1764" s="234"/>
      <c r="G1764" s="172">
        <v>1.19</v>
      </c>
    </row>
    <row r="1765" spans="1:7" x14ac:dyDescent="0.25">
      <c r="A1765" s="165"/>
      <c r="B1765" s="165"/>
      <c r="C1765" s="165"/>
      <c r="D1765" s="165"/>
      <c r="E1765" s="234" t="s">
        <v>1017</v>
      </c>
      <c r="F1765" s="234"/>
      <c r="G1765" s="172">
        <v>5.75</v>
      </c>
    </row>
    <row r="1766" spans="1:7" x14ac:dyDescent="0.25">
      <c r="A1766" s="165"/>
      <c r="B1766" s="165"/>
      <c r="C1766" s="230"/>
      <c r="D1766" s="230"/>
      <c r="E1766" s="165"/>
      <c r="F1766" s="165"/>
      <c r="G1766" s="165"/>
    </row>
    <row r="1767" spans="1:7" x14ac:dyDescent="0.25">
      <c r="A1767" s="231" t="s">
        <v>1508</v>
      </c>
      <c r="B1767" s="231"/>
      <c r="C1767" s="231"/>
      <c r="D1767" s="231"/>
      <c r="E1767" s="231"/>
      <c r="F1767" s="231"/>
      <c r="G1767" s="231"/>
    </row>
    <row r="1768" spans="1:7" ht="22.5" x14ac:dyDescent="0.25">
      <c r="A1768" s="232" t="s">
        <v>225</v>
      </c>
      <c r="B1768" s="232"/>
      <c r="C1768" s="166" t="s">
        <v>226</v>
      </c>
      <c r="D1768" s="166" t="s">
        <v>227</v>
      </c>
      <c r="E1768" s="166" t="s">
        <v>228</v>
      </c>
      <c r="F1768" s="166" t="s">
        <v>229</v>
      </c>
      <c r="G1768" s="166" t="s">
        <v>3</v>
      </c>
    </row>
    <row r="1769" spans="1:7" ht="22.5" x14ac:dyDescent="0.25">
      <c r="A1769" s="167" t="s">
        <v>1481</v>
      </c>
      <c r="B1769" s="168" t="s">
        <v>1482</v>
      </c>
      <c r="C1769" s="167" t="s">
        <v>242</v>
      </c>
      <c r="D1769" s="167" t="s">
        <v>128</v>
      </c>
      <c r="E1769" s="169">
        <v>8.9999999999999993E-3</v>
      </c>
      <c r="F1769" s="170">
        <v>53.65</v>
      </c>
      <c r="G1769" s="170">
        <v>0.48</v>
      </c>
    </row>
    <row r="1770" spans="1:7" ht="22.5" x14ac:dyDescent="0.25">
      <c r="A1770" s="167" t="s">
        <v>1509</v>
      </c>
      <c r="B1770" s="168" t="s">
        <v>1510</v>
      </c>
      <c r="C1770" s="167" t="s">
        <v>242</v>
      </c>
      <c r="D1770" s="167" t="s">
        <v>128</v>
      </c>
      <c r="E1770" s="169">
        <v>1</v>
      </c>
      <c r="F1770" s="170">
        <v>2.4500000000000002</v>
      </c>
      <c r="G1770" s="170">
        <v>2.4500000000000002</v>
      </c>
    </row>
    <row r="1771" spans="1:7" x14ac:dyDescent="0.25">
      <c r="A1771" s="167" t="s">
        <v>1476</v>
      </c>
      <c r="B1771" s="168" t="s">
        <v>1477</v>
      </c>
      <c r="C1771" s="167" t="s">
        <v>242</v>
      </c>
      <c r="D1771" s="167" t="s">
        <v>128</v>
      </c>
      <c r="E1771" s="169">
        <v>0.06</v>
      </c>
      <c r="F1771" s="170">
        <v>1.51</v>
      </c>
      <c r="G1771" s="170">
        <v>0.09</v>
      </c>
    </row>
    <row r="1772" spans="1:7" ht="22.5" x14ac:dyDescent="0.25">
      <c r="A1772" s="167" t="s">
        <v>1485</v>
      </c>
      <c r="B1772" s="168" t="s">
        <v>1486</v>
      </c>
      <c r="C1772" s="167" t="s">
        <v>242</v>
      </c>
      <c r="D1772" s="167" t="s">
        <v>128</v>
      </c>
      <c r="E1772" s="169">
        <v>1.0999999999999999E-2</v>
      </c>
      <c r="F1772" s="170">
        <v>60.78</v>
      </c>
      <c r="G1772" s="170">
        <v>0.67</v>
      </c>
    </row>
    <row r="1773" spans="1:7" x14ac:dyDescent="0.25">
      <c r="A1773" s="165"/>
      <c r="B1773" s="165"/>
      <c r="C1773" s="165"/>
      <c r="D1773" s="165"/>
      <c r="E1773" s="233" t="s">
        <v>230</v>
      </c>
      <c r="F1773" s="233"/>
      <c r="G1773" s="171">
        <v>3.69</v>
      </c>
    </row>
    <row r="1774" spans="1:7" ht="22.5" x14ac:dyDescent="0.25">
      <c r="A1774" s="232" t="s">
        <v>231</v>
      </c>
      <c r="B1774" s="232"/>
      <c r="C1774" s="166" t="s">
        <v>226</v>
      </c>
      <c r="D1774" s="166" t="s">
        <v>227</v>
      </c>
      <c r="E1774" s="166" t="s">
        <v>228</v>
      </c>
      <c r="F1774" s="166" t="s">
        <v>229</v>
      </c>
      <c r="G1774" s="166" t="s">
        <v>3</v>
      </c>
    </row>
    <row r="1775" spans="1:7" ht="22.5" x14ac:dyDescent="0.25">
      <c r="A1775" s="167" t="s">
        <v>1473</v>
      </c>
      <c r="B1775" s="168" t="s">
        <v>1474</v>
      </c>
      <c r="C1775" s="167" t="s">
        <v>242</v>
      </c>
      <c r="D1775" s="167" t="s">
        <v>232</v>
      </c>
      <c r="E1775" s="169">
        <v>0.1</v>
      </c>
      <c r="F1775" s="170">
        <v>19.510000000000002</v>
      </c>
      <c r="G1775" s="170">
        <v>1.95</v>
      </c>
    </row>
    <row r="1776" spans="1:7" ht="22.5" x14ac:dyDescent="0.25">
      <c r="A1776" s="167" t="s">
        <v>1284</v>
      </c>
      <c r="B1776" s="168" t="s">
        <v>1285</v>
      </c>
      <c r="C1776" s="167" t="s">
        <v>242</v>
      </c>
      <c r="D1776" s="167" t="s">
        <v>232</v>
      </c>
      <c r="E1776" s="169">
        <v>0.1</v>
      </c>
      <c r="F1776" s="170">
        <v>24.06</v>
      </c>
      <c r="G1776" s="170">
        <v>2.41</v>
      </c>
    </row>
    <row r="1777" spans="1:7" x14ac:dyDescent="0.25">
      <c r="A1777" s="165"/>
      <c r="B1777" s="165"/>
      <c r="C1777" s="165"/>
      <c r="D1777" s="165"/>
      <c r="E1777" s="233" t="s">
        <v>234</v>
      </c>
      <c r="F1777" s="233"/>
      <c r="G1777" s="171">
        <v>4.3600000000000003</v>
      </c>
    </row>
    <row r="1778" spans="1:7" x14ac:dyDescent="0.25">
      <c r="A1778" s="165"/>
      <c r="B1778" s="165"/>
      <c r="C1778" s="165"/>
      <c r="D1778" s="165"/>
      <c r="E1778" s="234" t="s">
        <v>235</v>
      </c>
      <c r="F1778" s="234"/>
      <c r="G1778" s="172">
        <v>8.0500000000000007</v>
      </c>
    </row>
    <row r="1779" spans="1:7" x14ac:dyDescent="0.25">
      <c r="A1779" s="165"/>
      <c r="B1779" s="165"/>
      <c r="C1779" s="165"/>
      <c r="D1779" s="165"/>
      <c r="E1779" s="234" t="s">
        <v>259</v>
      </c>
      <c r="F1779" s="234"/>
      <c r="G1779" s="172">
        <v>1.83</v>
      </c>
    </row>
    <row r="1780" spans="1:7" x14ac:dyDescent="0.25">
      <c r="A1780" s="165"/>
      <c r="B1780" s="165"/>
      <c r="C1780" s="165"/>
      <c r="D1780" s="165"/>
      <c r="E1780" s="234" t="s">
        <v>236</v>
      </c>
      <c r="F1780" s="234"/>
      <c r="G1780" s="172">
        <v>8.0500000000000007</v>
      </c>
    </row>
    <row r="1781" spans="1:7" x14ac:dyDescent="0.25">
      <c r="A1781" s="165"/>
      <c r="B1781" s="165"/>
      <c r="C1781" s="165"/>
      <c r="D1781" s="165"/>
      <c r="E1781" s="234" t="s">
        <v>1016</v>
      </c>
      <c r="F1781" s="234"/>
      <c r="G1781" s="172">
        <v>2.09</v>
      </c>
    </row>
    <row r="1782" spans="1:7" x14ac:dyDescent="0.25">
      <c r="A1782" s="165"/>
      <c r="B1782" s="165"/>
      <c r="C1782" s="165"/>
      <c r="D1782" s="165"/>
      <c r="E1782" s="234" t="s">
        <v>1017</v>
      </c>
      <c r="F1782" s="234"/>
      <c r="G1782" s="172">
        <v>10.14</v>
      </c>
    </row>
    <row r="1783" spans="1:7" x14ac:dyDescent="0.25">
      <c r="A1783" s="165"/>
      <c r="B1783" s="165"/>
      <c r="C1783" s="230"/>
      <c r="D1783" s="230"/>
      <c r="E1783" s="165"/>
      <c r="F1783" s="165"/>
      <c r="G1783" s="165"/>
    </row>
    <row r="1784" spans="1:7" x14ac:dyDescent="0.25">
      <c r="A1784" s="231" t="s">
        <v>1511</v>
      </c>
      <c r="B1784" s="231"/>
      <c r="C1784" s="231"/>
      <c r="D1784" s="231"/>
      <c r="E1784" s="231"/>
      <c r="F1784" s="231"/>
      <c r="G1784" s="231"/>
    </row>
    <row r="1785" spans="1:7" ht="22.5" x14ac:dyDescent="0.25">
      <c r="A1785" s="232" t="s">
        <v>225</v>
      </c>
      <c r="B1785" s="232"/>
      <c r="C1785" s="166" t="s">
        <v>226</v>
      </c>
      <c r="D1785" s="166" t="s">
        <v>227</v>
      </c>
      <c r="E1785" s="166" t="s">
        <v>228</v>
      </c>
      <c r="F1785" s="166" t="s">
        <v>229</v>
      </c>
      <c r="G1785" s="166" t="s">
        <v>3</v>
      </c>
    </row>
    <row r="1786" spans="1:7" ht="22.5" x14ac:dyDescent="0.25">
      <c r="A1786" s="167" t="s">
        <v>1512</v>
      </c>
      <c r="B1786" s="168" t="s">
        <v>1513</v>
      </c>
      <c r="C1786" s="167" t="s">
        <v>242</v>
      </c>
      <c r="D1786" s="167" t="s">
        <v>128</v>
      </c>
      <c r="E1786" s="169">
        <v>1.32E-2</v>
      </c>
      <c r="F1786" s="170">
        <v>12.26</v>
      </c>
      <c r="G1786" s="170">
        <v>0.16</v>
      </c>
    </row>
    <row r="1787" spans="1:7" ht="22.5" x14ac:dyDescent="0.25">
      <c r="A1787" s="167" t="s">
        <v>1514</v>
      </c>
      <c r="B1787" s="168" t="s">
        <v>1515</v>
      </c>
      <c r="C1787" s="167" t="s">
        <v>242</v>
      </c>
      <c r="D1787" s="167" t="s">
        <v>128</v>
      </c>
      <c r="E1787" s="169">
        <v>1</v>
      </c>
      <c r="F1787" s="170">
        <v>53.85</v>
      </c>
      <c r="G1787" s="170">
        <v>53.85</v>
      </c>
    </row>
    <row r="1788" spans="1:7" x14ac:dyDescent="0.25">
      <c r="A1788" s="165"/>
      <c r="B1788" s="165"/>
      <c r="C1788" s="165"/>
      <c r="D1788" s="165"/>
      <c r="E1788" s="233" t="s">
        <v>230</v>
      </c>
      <c r="F1788" s="233"/>
      <c r="G1788" s="171">
        <v>54.01</v>
      </c>
    </row>
    <row r="1789" spans="1:7" ht="22.5" x14ac:dyDescent="0.25">
      <c r="A1789" s="232" t="s">
        <v>231</v>
      </c>
      <c r="B1789" s="232"/>
      <c r="C1789" s="166" t="s">
        <v>226</v>
      </c>
      <c r="D1789" s="166" t="s">
        <v>227</v>
      </c>
      <c r="E1789" s="166" t="s">
        <v>228</v>
      </c>
      <c r="F1789" s="166" t="s">
        <v>229</v>
      </c>
      <c r="G1789" s="166" t="s">
        <v>3</v>
      </c>
    </row>
    <row r="1790" spans="1:7" ht="22.5" x14ac:dyDescent="0.25">
      <c r="A1790" s="167" t="s">
        <v>1473</v>
      </c>
      <c r="B1790" s="168" t="s">
        <v>1474</v>
      </c>
      <c r="C1790" s="167" t="s">
        <v>242</v>
      </c>
      <c r="D1790" s="167" t="s">
        <v>232</v>
      </c>
      <c r="E1790" s="169">
        <v>0.14849999999999999</v>
      </c>
      <c r="F1790" s="170">
        <v>19.510000000000002</v>
      </c>
      <c r="G1790" s="170">
        <v>2.9</v>
      </c>
    </row>
    <row r="1791" spans="1:7" ht="22.5" x14ac:dyDescent="0.25">
      <c r="A1791" s="167" t="s">
        <v>1284</v>
      </c>
      <c r="B1791" s="168" t="s">
        <v>1285</v>
      </c>
      <c r="C1791" s="167" t="s">
        <v>242</v>
      </c>
      <c r="D1791" s="167" t="s">
        <v>232</v>
      </c>
      <c r="E1791" s="169">
        <v>0.14849999999999999</v>
      </c>
      <c r="F1791" s="170">
        <v>24.06</v>
      </c>
      <c r="G1791" s="170">
        <v>3.57</v>
      </c>
    </row>
    <row r="1792" spans="1:7" x14ac:dyDescent="0.25">
      <c r="A1792" s="165"/>
      <c r="B1792" s="165"/>
      <c r="C1792" s="165"/>
      <c r="D1792" s="165"/>
      <c r="E1792" s="233" t="s">
        <v>234</v>
      </c>
      <c r="F1792" s="233"/>
      <c r="G1792" s="171">
        <v>6.47</v>
      </c>
    </row>
    <row r="1793" spans="1:7" x14ac:dyDescent="0.25">
      <c r="A1793" s="165"/>
      <c r="B1793" s="165"/>
      <c r="C1793" s="165"/>
      <c r="D1793" s="165"/>
      <c r="E1793" s="234" t="s">
        <v>235</v>
      </c>
      <c r="F1793" s="234"/>
      <c r="G1793" s="172">
        <v>60.48</v>
      </c>
    </row>
    <row r="1794" spans="1:7" x14ac:dyDescent="0.25">
      <c r="A1794" s="165"/>
      <c r="B1794" s="165"/>
      <c r="C1794" s="165"/>
      <c r="D1794" s="165"/>
      <c r="E1794" s="234" t="s">
        <v>259</v>
      </c>
      <c r="F1794" s="234"/>
      <c r="G1794" s="172">
        <v>2.46</v>
      </c>
    </row>
    <row r="1795" spans="1:7" x14ac:dyDescent="0.25">
      <c r="A1795" s="165"/>
      <c r="B1795" s="165"/>
      <c r="C1795" s="165"/>
      <c r="D1795" s="165"/>
      <c r="E1795" s="234" t="s">
        <v>236</v>
      </c>
      <c r="F1795" s="234"/>
      <c r="G1795" s="172">
        <v>60.48</v>
      </c>
    </row>
    <row r="1796" spans="1:7" x14ac:dyDescent="0.25">
      <c r="A1796" s="165"/>
      <c r="B1796" s="165"/>
      <c r="C1796" s="165"/>
      <c r="D1796" s="165"/>
      <c r="E1796" s="234" t="s">
        <v>1016</v>
      </c>
      <c r="F1796" s="234"/>
      <c r="G1796" s="172">
        <v>15.73</v>
      </c>
    </row>
    <row r="1797" spans="1:7" x14ac:dyDescent="0.25">
      <c r="A1797" s="165"/>
      <c r="B1797" s="165"/>
      <c r="C1797" s="165"/>
      <c r="D1797" s="165"/>
      <c r="E1797" s="234" t="s">
        <v>1017</v>
      </c>
      <c r="F1797" s="234"/>
      <c r="G1797" s="172">
        <v>76.209999999999994</v>
      </c>
    </row>
    <row r="1798" spans="1:7" x14ac:dyDescent="0.25">
      <c r="A1798" s="165"/>
      <c r="B1798" s="165"/>
      <c r="C1798" s="230"/>
      <c r="D1798" s="230"/>
      <c r="E1798" s="165"/>
      <c r="F1798" s="165"/>
      <c r="G1798" s="165"/>
    </row>
    <row r="1799" spans="1:7" x14ac:dyDescent="0.25">
      <c r="A1799" s="231" t="s">
        <v>1516</v>
      </c>
      <c r="B1799" s="231"/>
      <c r="C1799" s="231"/>
      <c r="D1799" s="231"/>
      <c r="E1799" s="231"/>
      <c r="F1799" s="231"/>
      <c r="G1799" s="231"/>
    </row>
    <row r="1800" spans="1:7" ht="22.5" x14ac:dyDescent="0.25">
      <c r="A1800" s="232" t="s">
        <v>225</v>
      </c>
      <c r="B1800" s="232"/>
      <c r="C1800" s="166" t="s">
        <v>226</v>
      </c>
      <c r="D1800" s="166" t="s">
        <v>227</v>
      </c>
      <c r="E1800" s="166" t="s">
        <v>228</v>
      </c>
      <c r="F1800" s="166" t="s">
        <v>229</v>
      </c>
      <c r="G1800" s="166" t="s">
        <v>3</v>
      </c>
    </row>
    <row r="1801" spans="1:7" ht="22.5" x14ac:dyDescent="0.25">
      <c r="A1801" s="167" t="s">
        <v>1512</v>
      </c>
      <c r="B1801" s="168" t="s">
        <v>1513</v>
      </c>
      <c r="C1801" s="167" t="s">
        <v>242</v>
      </c>
      <c r="D1801" s="167" t="s">
        <v>128</v>
      </c>
      <c r="E1801" s="169">
        <v>2.4E-2</v>
      </c>
      <c r="F1801" s="170">
        <v>12.26</v>
      </c>
      <c r="G1801" s="170">
        <v>0.28999999999999998</v>
      </c>
    </row>
    <row r="1802" spans="1:7" ht="22.5" x14ac:dyDescent="0.25">
      <c r="A1802" s="167" t="s">
        <v>1517</v>
      </c>
      <c r="B1802" s="168" t="s">
        <v>1518</v>
      </c>
      <c r="C1802" s="167" t="s">
        <v>242</v>
      </c>
      <c r="D1802" s="167" t="s">
        <v>128</v>
      </c>
      <c r="E1802" s="169">
        <v>1</v>
      </c>
      <c r="F1802" s="170">
        <v>129.04</v>
      </c>
      <c r="G1802" s="170">
        <v>129.04</v>
      </c>
    </row>
    <row r="1803" spans="1:7" x14ac:dyDescent="0.25">
      <c r="A1803" s="165"/>
      <c r="B1803" s="165"/>
      <c r="C1803" s="165"/>
      <c r="D1803" s="165"/>
      <c r="E1803" s="233" t="s">
        <v>230</v>
      </c>
      <c r="F1803" s="233"/>
      <c r="G1803" s="171">
        <v>129.33000000000001</v>
      </c>
    </row>
    <row r="1804" spans="1:7" ht="22.5" x14ac:dyDescent="0.25">
      <c r="A1804" s="232" t="s">
        <v>231</v>
      </c>
      <c r="B1804" s="232"/>
      <c r="C1804" s="166" t="s">
        <v>226</v>
      </c>
      <c r="D1804" s="166" t="s">
        <v>227</v>
      </c>
      <c r="E1804" s="166" t="s">
        <v>228</v>
      </c>
      <c r="F1804" s="166" t="s">
        <v>229</v>
      </c>
      <c r="G1804" s="166" t="s">
        <v>3</v>
      </c>
    </row>
    <row r="1805" spans="1:7" ht="22.5" x14ac:dyDescent="0.25">
      <c r="A1805" s="167" t="s">
        <v>1473</v>
      </c>
      <c r="B1805" s="168" t="s">
        <v>1474</v>
      </c>
      <c r="C1805" s="167" t="s">
        <v>242</v>
      </c>
      <c r="D1805" s="167" t="s">
        <v>232</v>
      </c>
      <c r="E1805" s="169">
        <v>0.33979999999999999</v>
      </c>
      <c r="F1805" s="170">
        <v>19.510000000000002</v>
      </c>
      <c r="G1805" s="170">
        <v>6.63</v>
      </c>
    </row>
    <row r="1806" spans="1:7" ht="22.5" x14ac:dyDescent="0.25">
      <c r="A1806" s="167" t="s">
        <v>1284</v>
      </c>
      <c r="B1806" s="168" t="s">
        <v>1285</v>
      </c>
      <c r="C1806" s="167" t="s">
        <v>242</v>
      </c>
      <c r="D1806" s="167" t="s">
        <v>232</v>
      </c>
      <c r="E1806" s="169">
        <v>0.33979999999999999</v>
      </c>
      <c r="F1806" s="170">
        <v>24.06</v>
      </c>
      <c r="G1806" s="170">
        <v>8.18</v>
      </c>
    </row>
    <row r="1807" spans="1:7" x14ac:dyDescent="0.25">
      <c r="A1807" s="165"/>
      <c r="B1807" s="165"/>
      <c r="C1807" s="165"/>
      <c r="D1807" s="165"/>
      <c r="E1807" s="233" t="s">
        <v>234</v>
      </c>
      <c r="F1807" s="233"/>
      <c r="G1807" s="171">
        <v>14.81</v>
      </c>
    </row>
    <row r="1808" spans="1:7" x14ac:dyDescent="0.25">
      <c r="A1808" s="165"/>
      <c r="B1808" s="165"/>
      <c r="C1808" s="165"/>
      <c r="D1808" s="165"/>
      <c r="E1808" s="234" t="s">
        <v>235</v>
      </c>
      <c r="F1808" s="234"/>
      <c r="G1808" s="172">
        <v>144.13999999999999</v>
      </c>
    </row>
    <row r="1809" spans="1:7" x14ac:dyDescent="0.25">
      <c r="A1809" s="165"/>
      <c r="B1809" s="165"/>
      <c r="C1809" s="165"/>
      <c r="D1809" s="165"/>
      <c r="E1809" s="234" t="s">
        <v>259</v>
      </c>
      <c r="F1809" s="234"/>
      <c r="G1809" s="172">
        <v>5.64</v>
      </c>
    </row>
    <row r="1810" spans="1:7" x14ac:dyDescent="0.25">
      <c r="A1810" s="165"/>
      <c r="B1810" s="165"/>
      <c r="C1810" s="165"/>
      <c r="D1810" s="165"/>
      <c r="E1810" s="234" t="s">
        <v>236</v>
      </c>
      <c r="F1810" s="234"/>
      <c r="G1810" s="172">
        <v>144.13999999999999</v>
      </c>
    </row>
    <row r="1811" spans="1:7" x14ac:dyDescent="0.25">
      <c r="A1811" s="165"/>
      <c r="B1811" s="165"/>
      <c r="C1811" s="165"/>
      <c r="D1811" s="165"/>
      <c r="E1811" s="234" t="s">
        <v>1016</v>
      </c>
      <c r="F1811" s="234"/>
      <c r="G1811" s="172">
        <v>37.49</v>
      </c>
    </row>
    <row r="1812" spans="1:7" x14ac:dyDescent="0.25">
      <c r="A1812" s="165"/>
      <c r="B1812" s="165"/>
      <c r="C1812" s="165"/>
      <c r="D1812" s="165"/>
      <c r="E1812" s="234" t="s">
        <v>1017</v>
      </c>
      <c r="F1812" s="234"/>
      <c r="G1812" s="172">
        <v>181.63</v>
      </c>
    </row>
    <row r="1813" spans="1:7" x14ac:dyDescent="0.25">
      <c r="A1813" s="165"/>
      <c r="B1813" s="165"/>
      <c r="C1813" s="230"/>
      <c r="D1813" s="230"/>
      <c r="E1813" s="165"/>
      <c r="F1813" s="165"/>
      <c r="G1813" s="165"/>
    </row>
    <row r="1814" spans="1:7" x14ac:dyDescent="0.25">
      <c r="A1814" s="231" t="s">
        <v>1519</v>
      </c>
      <c r="B1814" s="231"/>
      <c r="C1814" s="231"/>
      <c r="D1814" s="231"/>
      <c r="E1814" s="231"/>
      <c r="F1814" s="231"/>
      <c r="G1814" s="231"/>
    </row>
    <row r="1815" spans="1:7" ht="22.5" x14ac:dyDescent="0.25">
      <c r="A1815" s="232" t="s">
        <v>225</v>
      </c>
      <c r="B1815" s="232"/>
      <c r="C1815" s="166" t="s">
        <v>226</v>
      </c>
      <c r="D1815" s="166" t="s">
        <v>227</v>
      </c>
      <c r="E1815" s="166" t="s">
        <v>228</v>
      </c>
      <c r="F1815" s="166" t="s">
        <v>229</v>
      </c>
      <c r="G1815" s="166" t="s">
        <v>3</v>
      </c>
    </row>
    <row r="1816" spans="1:7" ht="22.5" x14ac:dyDescent="0.25">
      <c r="A1816" s="167" t="s">
        <v>1512</v>
      </c>
      <c r="B1816" s="168" t="s">
        <v>1513</v>
      </c>
      <c r="C1816" s="167" t="s">
        <v>242</v>
      </c>
      <c r="D1816" s="167" t="s">
        <v>128</v>
      </c>
      <c r="E1816" s="169">
        <v>1.06E-2</v>
      </c>
      <c r="F1816" s="170">
        <v>12.26</v>
      </c>
      <c r="G1816" s="170">
        <v>0.13</v>
      </c>
    </row>
    <row r="1817" spans="1:7" ht="33.75" x14ac:dyDescent="0.25">
      <c r="A1817" s="167" t="s">
        <v>1520</v>
      </c>
      <c r="B1817" s="168" t="s">
        <v>1521</v>
      </c>
      <c r="C1817" s="167" t="s">
        <v>242</v>
      </c>
      <c r="D1817" s="167" t="s">
        <v>128</v>
      </c>
      <c r="E1817" s="169">
        <v>1</v>
      </c>
      <c r="F1817" s="170">
        <v>78.489999999999995</v>
      </c>
      <c r="G1817" s="170">
        <v>78.489999999999995</v>
      </c>
    </row>
    <row r="1818" spans="1:7" x14ac:dyDescent="0.25">
      <c r="A1818" s="165"/>
      <c r="B1818" s="165"/>
      <c r="C1818" s="165"/>
      <c r="D1818" s="165"/>
      <c r="E1818" s="233" t="s">
        <v>230</v>
      </c>
      <c r="F1818" s="233"/>
      <c r="G1818" s="171">
        <v>78.62</v>
      </c>
    </row>
    <row r="1819" spans="1:7" ht="22.5" x14ac:dyDescent="0.25">
      <c r="A1819" s="232" t="s">
        <v>231</v>
      </c>
      <c r="B1819" s="232"/>
      <c r="C1819" s="166" t="s">
        <v>226</v>
      </c>
      <c r="D1819" s="166" t="s">
        <v>227</v>
      </c>
      <c r="E1819" s="166" t="s">
        <v>228</v>
      </c>
      <c r="F1819" s="166" t="s">
        <v>229</v>
      </c>
      <c r="G1819" s="166" t="s">
        <v>3</v>
      </c>
    </row>
    <row r="1820" spans="1:7" ht="22.5" x14ac:dyDescent="0.25">
      <c r="A1820" s="167" t="s">
        <v>1473</v>
      </c>
      <c r="B1820" s="168" t="s">
        <v>1474</v>
      </c>
      <c r="C1820" s="167" t="s">
        <v>242</v>
      </c>
      <c r="D1820" s="167" t="s">
        <v>232</v>
      </c>
      <c r="E1820" s="169">
        <v>0.22120000000000001</v>
      </c>
      <c r="F1820" s="170">
        <v>19.510000000000002</v>
      </c>
      <c r="G1820" s="170">
        <v>4.32</v>
      </c>
    </row>
    <row r="1821" spans="1:7" ht="22.5" x14ac:dyDescent="0.25">
      <c r="A1821" s="167" t="s">
        <v>1284</v>
      </c>
      <c r="B1821" s="168" t="s">
        <v>1285</v>
      </c>
      <c r="C1821" s="167" t="s">
        <v>242</v>
      </c>
      <c r="D1821" s="167" t="s">
        <v>232</v>
      </c>
      <c r="E1821" s="169">
        <v>0.22120000000000001</v>
      </c>
      <c r="F1821" s="170">
        <v>24.06</v>
      </c>
      <c r="G1821" s="170">
        <v>5.32</v>
      </c>
    </row>
    <row r="1822" spans="1:7" x14ac:dyDescent="0.25">
      <c r="A1822" s="165"/>
      <c r="B1822" s="165"/>
      <c r="C1822" s="165"/>
      <c r="D1822" s="165"/>
      <c r="E1822" s="233" t="s">
        <v>234</v>
      </c>
      <c r="F1822" s="233"/>
      <c r="G1822" s="171">
        <v>9.64</v>
      </c>
    </row>
    <row r="1823" spans="1:7" x14ac:dyDescent="0.25">
      <c r="A1823" s="165"/>
      <c r="B1823" s="165"/>
      <c r="C1823" s="165"/>
      <c r="D1823" s="165"/>
      <c r="E1823" s="234" t="s">
        <v>235</v>
      </c>
      <c r="F1823" s="234"/>
      <c r="G1823" s="172">
        <v>88.26</v>
      </c>
    </row>
    <row r="1824" spans="1:7" x14ac:dyDescent="0.25">
      <c r="A1824" s="165"/>
      <c r="B1824" s="165"/>
      <c r="C1824" s="165"/>
      <c r="D1824" s="165"/>
      <c r="E1824" s="234" t="s">
        <v>259</v>
      </c>
      <c r="F1824" s="234"/>
      <c r="G1824" s="172">
        <v>3.67</v>
      </c>
    </row>
    <row r="1825" spans="1:7" x14ac:dyDescent="0.25">
      <c r="A1825" s="165"/>
      <c r="B1825" s="165"/>
      <c r="C1825" s="165"/>
      <c r="D1825" s="165"/>
      <c r="E1825" s="234" t="s">
        <v>236</v>
      </c>
      <c r="F1825" s="234"/>
      <c r="G1825" s="172">
        <v>88.26</v>
      </c>
    </row>
    <row r="1826" spans="1:7" x14ac:dyDescent="0.25">
      <c r="A1826" s="165"/>
      <c r="B1826" s="165"/>
      <c r="C1826" s="165"/>
      <c r="D1826" s="165"/>
      <c r="E1826" s="234" t="s">
        <v>1016</v>
      </c>
      <c r="F1826" s="234"/>
      <c r="G1826" s="172">
        <v>22.96</v>
      </c>
    </row>
    <row r="1827" spans="1:7" x14ac:dyDescent="0.25">
      <c r="A1827" s="165"/>
      <c r="B1827" s="165"/>
      <c r="C1827" s="165"/>
      <c r="D1827" s="165"/>
      <c r="E1827" s="234" t="s">
        <v>1017</v>
      </c>
      <c r="F1827" s="234"/>
      <c r="G1827" s="172">
        <v>111.22</v>
      </c>
    </row>
    <row r="1828" spans="1:7" x14ac:dyDescent="0.25">
      <c r="A1828" s="165"/>
      <c r="B1828" s="165"/>
      <c r="C1828" s="230"/>
      <c r="D1828" s="230"/>
      <c r="E1828" s="165"/>
      <c r="F1828" s="165"/>
      <c r="G1828" s="165"/>
    </row>
    <row r="1829" spans="1:7" x14ac:dyDescent="0.25">
      <c r="A1829" s="231" t="s">
        <v>1522</v>
      </c>
      <c r="B1829" s="231"/>
      <c r="C1829" s="231"/>
      <c r="D1829" s="231"/>
      <c r="E1829" s="231"/>
      <c r="F1829" s="231"/>
      <c r="G1829" s="231"/>
    </row>
    <row r="1830" spans="1:7" ht="22.5" x14ac:dyDescent="0.25">
      <c r="A1830" s="232" t="s">
        <v>225</v>
      </c>
      <c r="B1830" s="232"/>
      <c r="C1830" s="166" t="s">
        <v>226</v>
      </c>
      <c r="D1830" s="166" t="s">
        <v>227</v>
      </c>
      <c r="E1830" s="166" t="s">
        <v>228</v>
      </c>
      <c r="F1830" s="166" t="s">
        <v>229</v>
      </c>
      <c r="G1830" s="166" t="s">
        <v>3</v>
      </c>
    </row>
    <row r="1831" spans="1:7" ht="22.5" x14ac:dyDescent="0.25">
      <c r="A1831" s="167" t="s">
        <v>1523</v>
      </c>
      <c r="B1831" s="168" t="s">
        <v>1524</v>
      </c>
      <c r="C1831" s="167" t="s">
        <v>242</v>
      </c>
      <c r="D1831" s="167" t="s">
        <v>128</v>
      </c>
      <c r="E1831" s="169">
        <v>1</v>
      </c>
      <c r="F1831" s="170">
        <v>0.86</v>
      </c>
      <c r="G1831" s="170">
        <v>0.86</v>
      </c>
    </row>
    <row r="1832" spans="1:7" ht="22.5" x14ac:dyDescent="0.25">
      <c r="A1832" s="167" t="s">
        <v>1481</v>
      </c>
      <c r="B1832" s="168" t="s">
        <v>1482</v>
      </c>
      <c r="C1832" s="167" t="s">
        <v>242</v>
      </c>
      <c r="D1832" s="167" t="s">
        <v>128</v>
      </c>
      <c r="E1832" s="169">
        <v>7.0000000000000001E-3</v>
      </c>
      <c r="F1832" s="170">
        <v>53.65</v>
      </c>
      <c r="G1832" s="170">
        <v>0.38</v>
      </c>
    </row>
    <row r="1833" spans="1:7" x14ac:dyDescent="0.25">
      <c r="A1833" s="167" t="s">
        <v>1476</v>
      </c>
      <c r="B1833" s="168" t="s">
        <v>1477</v>
      </c>
      <c r="C1833" s="167" t="s">
        <v>242</v>
      </c>
      <c r="D1833" s="167" t="s">
        <v>128</v>
      </c>
      <c r="E1833" s="169">
        <v>1.2999999999999999E-2</v>
      </c>
      <c r="F1833" s="170">
        <v>1.51</v>
      </c>
      <c r="G1833" s="170">
        <v>0.02</v>
      </c>
    </row>
    <row r="1834" spans="1:7" ht="22.5" x14ac:dyDescent="0.25">
      <c r="A1834" s="167" t="s">
        <v>1485</v>
      </c>
      <c r="B1834" s="168" t="s">
        <v>1486</v>
      </c>
      <c r="C1834" s="167" t="s">
        <v>242</v>
      </c>
      <c r="D1834" s="167" t="s">
        <v>128</v>
      </c>
      <c r="E1834" s="169">
        <v>8.0000000000000002E-3</v>
      </c>
      <c r="F1834" s="170">
        <v>60.78</v>
      </c>
      <c r="G1834" s="170">
        <v>0.49</v>
      </c>
    </row>
    <row r="1835" spans="1:7" x14ac:dyDescent="0.25">
      <c r="A1835" s="165"/>
      <c r="B1835" s="165"/>
      <c r="C1835" s="165"/>
      <c r="D1835" s="165"/>
      <c r="E1835" s="233" t="s">
        <v>230</v>
      </c>
      <c r="F1835" s="233"/>
      <c r="G1835" s="171">
        <v>1.75</v>
      </c>
    </row>
    <row r="1836" spans="1:7" ht="22.5" x14ac:dyDescent="0.25">
      <c r="A1836" s="232" t="s">
        <v>231</v>
      </c>
      <c r="B1836" s="232"/>
      <c r="C1836" s="166" t="s">
        <v>226</v>
      </c>
      <c r="D1836" s="166" t="s">
        <v>227</v>
      </c>
      <c r="E1836" s="166" t="s">
        <v>228</v>
      </c>
      <c r="F1836" s="166" t="s">
        <v>229</v>
      </c>
      <c r="G1836" s="166" t="s">
        <v>3</v>
      </c>
    </row>
    <row r="1837" spans="1:7" ht="22.5" x14ac:dyDescent="0.25">
      <c r="A1837" s="167" t="s">
        <v>1473</v>
      </c>
      <c r="B1837" s="168" t="s">
        <v>1474</v>
      </c>
      <c r="C1837" s="167" t="s">
        <v>242</v>
      </c>
      <c r="D1837" s="167" t="s">
        <v>232</v>
      </c>
      <c r="E1837" s="169">
        <v>0.04</v>
      </c>
      <c r="F1837" s="170">
        <v>19.510000000000002</v>
      </c>
      <c r="G1837" s="170">
        <v>0.78</v>
      </c>
    </row>
    <row r="1838" spans="1:7" ht="22.5" x14ac:dyDescent="0.25">
      <c r="A1838" s="167" t="s">
        <v>1284</v>
      </c>
      <c r="B1838" s="168" t="s">
        <v>1285</v>
      </c>
      <c r="C1838" s="167" t="s">
        <v>242</v>
      </c>
      <c r="D1838" s="167" t="s">
        <v>232</v>
      </c>
      <c r="E1838" s="169">
        <v>0.04</v>
      </c>
      <c r="F1838" s="170">
        <v>24.06</v>
      </c>
      <c r="G1838" s="170">
        <v>0.96</v>
      </c>
    </row>
    <row r="1839" spans="1:7" x14ac:dyDescent="0.25">
      <c r="A1839" s="165"/>
      <c r="B1839" s="165"/>
      <c r="C1839" s="165"/>
      <c r="D1839" s="165"/>
      <c r="E1839" s="233" t="s">
        <v>234</v>
      </c>
      <c r="F1839" s="233"/>
      <c r="G1839" s="171">
        <v>1.74</v>
      </c>
    </row>
    <row r="1840" spans="1:7" x14ac:dyDescent="0.25">
      <c r="A1840" s="165"/>
      <c r="B1840" s="165"/>
      <c r="C1840" s="165"/>
      <c r="D1840" s="165"/>
      <c r="E1840" s="234" t="s">
        <v>235</v>
      </c>
      <c r="F1840" s="234"/>
      <c r="G1840" s="172">
        <v>3.49</v>
      </c>
    </row>
    <row r="1841" spans="1:7" x14ac:dyDescent="0.25">
      <c r="A1841" s="165"/>
      <c r="B1841" s="165"/>
      <c r="C1841" s="165"/>
      <c r="D1841" s="165"/>
      <c r="E1841" s="234" t="s">
        <v>259</v>
      </c>
      <c r="F1841" s="234"/>
      <c r="G1841" s="172">
        <v>0.71</v>
      </c>
    </row>
    <row r="1842" spans="1:7" x14ac:dyDescent="0.25">
      <c r="A1842" s="165"/>
      <c r="B1842" s="165"/>
      <c r="C1842" s="165"/>
      <c r="D1842" s="165"/>
      <c r="E1842" s="234" t="s">
        <v>236</v>
      </c>
      <c r="F1842" s="234"/>
      <c r="G1842" s="172">
        <v>3.49</v>
      </c>
    </row>
    <row r="1843" spans="1:7" x14ac:dyDescent="0.25">
      <c r="A1843" s="165"/>
      <c r="B1843" s="165"/>
      <c r="C1843" s="165"/>
      <c r="D1843" s="165"/>
      <c r="E1843" s="234" t="s">
        <v>1016</v>
      </c>
      <c r="F1843" s="234"/>
      <c r="G1843" s="172">
        <v>0.91</v>
      </c>
    </row>
    <row r="1844" spans="1:7" x14ac:dyDescent="0.25">
      <c r="A1844" s="165"/>
      <c r="B1844" s="165"/>
      <c r="C1844" s="165"/>
      <c r="D1844" s="165"/>
      <c r="E1844" s="234" t="s">
        <v>1017</v>
      </c>
      <c r="F1844" s="234"/>
      <c r="G1844" s="172">
        <v>4.4000000000000004</v>
      </c>
    </row>
    <row r="1845" spans="1:7" x14ac:dyDescent="0.25">
      <c r="A1845" s="165"/>
      <c r="B1845" s="165"/>
      <c r="C1845" s="230"/>
      <c r="D1845" s="230"/>
      <c r="E1845" s="165"/>
      <c r="F1845" s="165"/>
      <c r="G1845" s="165"/>
    </row>
    <row r="1846" spans="1:7" x14ac:dyDescent="0.25">
      <c r="A1846" s="231" t="s">
        <v>1525</v>
      </c>
      <c r="B1846" s="231"/>
      <c r="C1846" s="231"/>
      <c r="D1846" s="231"/>
      <c r="E1846" s="231"/>
      <c r="F1846" s="231"/>
      <c r="G1846" s="231"/>
    </row>
    <row r="1847" spans="1:7" ht="22.5" x14ac:dyDescent="0.25">
      <c r="A1847" s="232" t="s">
        <v>225</v>
      </c>
      <c r="B1847" s="232"/>
      <c r="C1847" s="166" t="s">
        <v>226</v>
      </c>
      <c r="D1847" s="166" t="s">
        <v>227</v>
      </c>
      <c r="E1847" s="166" t="s">
        <v>228</v>
      </c>
      <c r="F1847" s="166" t="s">
        <v>229</v>
      </c>
      <c r="G1847" s="166" t="s">
        <v>3</v>
      </c>
    </row>
    <row r="1848" spans="1:7" ht="22.5" x14ac:dyDescent="0.25">
      <c r="A1848" s="167" t="s">
        <v>1526</v>
      </c>
      <c r="B1848" s="168" t="s">
        <v>1527</v>
      </c>
      <c r="C1848" s="167" t="s">
        <v>242</v>
      </c>
      <c r="D1848" s="167" t="s">
        <v>128</v>
      </c>
      <c r="E1848" s="169">
        <v>1</v>
      </c>
      <c r="F1848" s="170">
        <v>2.14</v>
      </c>
      <c r="G1848" s="170">
        <v>2.14</v>
      </c>
    </row>
    <row r="1849" spans="1:7" ht="22.5" x14ac:dyDescent="0.25">
      <c r="A1849" s="167" t="s">
        <v>1481</v>
      </c>
      <c r="B1849" s="168" t="s">
        <v>1482</v>
      </c>
      <c r="C1849" s="167" t="s">
        <v>242</v>
      </c>
      <c r="D1849" s="167" t="s">
        <v>128</v>
      </c>
      <c r="E1849" s="169">
        <v>8.9999999999999993E-3</v>
      </c>
      <c r="F1849" s="170">
        <v>53.65</v>
      </c>
      <c r="G1849" s="170">
        <v>0.48</v>
      </c>
    </row>
    <row r="1850" spans="1:7" x14ac:dyDescent="0.25">
      <c r="A1850" s="167" t="s">
        <v>1476</v>
      </c>
      <c r="B1850" s="168" t="s">
        <v>1477</v>
      </c>
      <c r="C1850" s="167" t="s">
        <v>242</v>
      </c>
      <c r="D1850" s="167" t="s">
        <v>128</v>
      </c>
      <c r="E1850" s="169">
        <v>1.7000000000000001E-2</v>
      </c>
      <c r="F1850" s="170">
        <v>1.51</v>
      </c>
      <c r="G1850" s="170">
        <v>0.03</v>
      </c>
    </row>
    <row r="1851" spans="1:7" ht="22.5" x14ac:dyDescent="0.25">
      <c r="A1851" s="167" t="s">
        <v>1485</v>
      </c>
      <c r="B1851" s="168" t="s">
        <v>1486</v>
      </c>
      <c r="C1851" s="167" t="s">
        <v>242</v>
      </c>
      <c r="D1851" s="167" t="s">
        <v>128</v>
      </c>
      <c r="E1851" s="169">
        <v>1.0999999999999999E-2</v>
      </c>
      <c r="F1851" s="170">
        <v>60.78</v>
      </c>
      <c r="G1851" s="170">
        <v>0.67</v>
      </c>
    </row>
    <row r="1852" spans="1:7" x14ac:dyDescent="0.25">
      <c r="A1852" s="165"/>
      <c r="B1852" s="165"/>
      <c r="C1852" s="165"/>
      <c r="D1852" s="165"/>
      <c r="E1852" s="233" t="s">
        <v>230</v>
      </c>
      <c r="F1852" s="233"/>
      <c r="G1852" s="171">
        <v>3.32</v>
      </c>
    </row>
    <row r="1853" spans="1:7" ht="22.5" x14ac:dyDescent="0.25">
      <c r="A1853" s="232" t="s">
        <v>231</v>
      </c>
      <c r="B1853" s="232"/>
      <c r="C1853" s="166" t="s">
        <v>226</v>
      </c>
      <c r="D1853" s="166" t="s">
        <v>227</v>
      </c>
      <c r="E1853" s="166" t="s">
        <v>228</v>
      </c>
      <c r="F1853" s="166" t="s">
        <v>229</v>
      </c>
      <c r="G1853" s="166" t="s">
        <v>3</v>
      </c>
    </row>
    <row r="1854" spans="1:7" ht="22.5" x14ac:dyDescent="0.25">
      <c r="A1854" s="167" t="s">
        <v>1473</v>
      </c>
      <c r="B1854" s="168" t="s">
        <v>1474</v>
      </c>
      <c r="C1854" s="167" t="s">
        <v>242</v>
      </c>
      <c r="D1854" s="167" t="s">
        <v>232</v>
      </c>
      <c r="E1854" s="169">
        <v>4.9000000000000002E-2</v>
      </c>
      <c r="F1854" s="170">
        <v>19.510000000000002</v>
      </c>
      <c r="G1854" s="170">
        <v>0.96</v>
      </c>
    </row>
    <row r="1855" spans="1:7" ht="22.5" x14ac:dyDescent="0.25">
      <c r="A1855" s="167" t="s">
        <v>1284</v>
      </c>
      <c r="B1855" s="168" t="s">
        <v>1285</v>
      </c>
      <c r="C1855" s="167" t="s">
        <v>242</v>
      </c>
      <c r="D1855" s="167" t="s">
        <v>232</v>
      </c>
      <c r="E1855" s="169">
        <v>4.9000000000000002E-2</v>
      </c>
      <c r="F1855" s="170">
        <v>24.06</v>
      </c>
      <c r="G1855" s="170">
        <v>1.18</v>
      </c>
    </row>
    <row r="1856" spans="1:7" x14ac:dyDescent="0.25">
      <c r="A1856" s="165"/>
      <c r="B1856" s="165"/>
      <c r="C1856" s="165"/>
      <c r="D1856" s="165"/>
      <c r="E1856" s="233" t="s">
        <v>234</v>
      </c>
      <c r="F1856" s="233"/>
      <c r="G1856" s="171">
        <v>2.14</v>
      </c>
    </row>
    <row r="1857" spans="1:7" x14ac:dyDescent="0.25">
      <c r="A1857" s="165"/>
      <c r="B1857" s="165"/>
      <c r="C1857" s="165"/>
      <c r="D1857" s="165"/>
      <c r="E1857" s="234" t="s">
        <v>235</v>
      </c>
      <c r="F1857" s="234"/>
      <c r="G1857" s="172">
        <v>5.46</v>
      </c>
    </row>
    <row r="1858" spans="1:7" x14ac:dyDescent="0.25">
      <c r="A1858" s="165"/>
      <c r="B1858" s="165"/>
      <c r="C1858" s="165"/>
      <c r="D1858" s="165"/>
      <c r="E1858" s="234" t="s">
        <v>259</v>
      </c>
      <c r="F1858" s="234"/>
      <c r="G1858" s="172">
        <v>0.88</v>
      </c>
    </row>
    <row r="1859" spans="1:7" x14ac:dyDescent="0.25">
      <c r="A1859" s="165"/>
      <c r="B1859" s="165"/>
      <c r="C1859" s="165"/>
      <c r="D1859" s="165"/>
      <c r="E1859" s="234" t="s">
        <v>236</v>
      </c>
      <c r="F1859" s="234"/>
      <c r="G1859" s="172">
        <v>5.46</v>
      </c>
    </row>
    <row r="1860" spans="1:7" x14ac:dyDescent="0.25">
      <c r="A1860" s="165"/>
      <c r="B1860" s="165"/>
      <c r="C1860" s="165"/>
      <c r="D1860" s="165"/>
      <c r="E1860" s="234" t="s">
        <v>1016</v>
      </c>
      <c r="F1860" s="234"/>
      <c r="G1860" s="172">
        <v>1.42</v>
      </c>
    </row>
    <row r="1861" spans="1:7" x14ac:dyDescent="0.25">
      <c r="A1861" s="165"/>
      <c r="B1861" s="165"/>
      <c r="C1861" s="165"/>
      <c r="D1861" s="165"/>
      <c r="E1861" s="234" t="s">
        <v>1017</v>
      </c>
      <c r="F1861" s="234"/>
      <c r="G1861" s="172">
        <v>6.88</v>
      </c>
    </row>
    <row r="1862" spans="1:7" x14ac:dyDescent="0.25">
      <c r="A1862" s="165"/>
      <c r="B1862" s="165"/>
      <c r="C1862" s="230"/>
      <c r="D1862" s="230"/>
      <c r="E1862" s="165"/>
      <c r="F1862" s="165"/>
      <c r="G1862" s="165"/>
    </row>
    <row r="1863" spans="1:7" x14ac:dyDescent="0.25">
      <c r="A1863" s="231" t="s">
        <v>1528</v>
      </c>
      <c r="B1863" s="231"/>
      <c r="C1863" s="231"/>
      <c r="D1863" s="231"/>
      <c r="E1863" s="231"/>
      <c r="F1863" s="231"/>
      <c r="G1863" s="231"/>
    </row>
    <row r="1864" spans="1:7" ht="22.5" x14ac:dyDescent="0.25">
      <c r="A1864" s="232" t="s">
        <v>225</v>
      </c>
      <c r="B1864" s="232"/>
      <c r="C1864" s="166" t="s">
        <v>226</v>
      </c>
      <c r="D1864" s="166" t="s">
        <v>227</v>
      </c>
      <c r="E1864" s="166" t="s">
        <v>228</v>
      </c>
      <c r="F1864" s="166" t="s">
        <v>229</v>
      </c>
      <c r="G1864" s="166" t="s">
        <v>3</v>
      </c>
    </row>
    <row r="1865" spans="1:7" ht="22.5" x14ac:dyDescent="0.25">
      <c r="A1865" s="167" t="s">
        <v>1529</v>
      </c>
      <c r="B1865" s="168" t="s">
        <v>1530</v>
      </c>
      <c r="C1865" s="167" t="s">
        <v>242</v>
      </c>
      <c r="D1865" s="167" t="s">
        <v>128</v>
      </c>
      <c r="E1865" s="169">
        <v>1</v>
      </c>
      <c r="F1865" s="170">
        <v>15.03</v>
      </c>
      <c r="G1865" s="170">
        <v>15.03</v>
      </c>
    </row>
    <row r="1866" spans="1:7" ht="22.5" x14ac:dyDescent="0.25">
      <c r="A1866" s="167" t="s">
        <v>1481</v>
      </c>
      <c r="B1866" s="168" t="s">
        <v>1482</v>
      </c>
      <c r="C1866" s="167" t="s">
        <v>242</v>
      </c>
      <c r="D1866" s="167" t="s">
        <v>128</v>
      </c>
      <c r="E1866" s="169">
        <v>2.4E-2</v>
      </c>
      <c r="F1866" s="170">
        <v>53.65</v>
      </c>
      <c r="G1866" s="170">
        <v>1.29</v>
      </c>
    </row>
    <row r="1867" spans="1:7" x14ac:dyDescent="0.25">
      <c r="A1867" s="167" t="s">
        <v>1476</v>
      </c>
      <c r="B1867" s="168" t="s">
        <v>1477</v>
      </c>
      <c r="C1867" s="167" t="s">
        <v>242</v>
      </c>
      <c r="D1867" s="167" t="s">
        <v>128</v>
      </c>
      <c r="E1867" s="169">
        <v>2.8000000000000001E-2</v>
      </c>
      <c r="F1867" s="170">
        <v>1.51</v>
      </c>
      <c r="G1867" s="170">
        <v>0.04</v>
      </c>
    </row>
    <row r="1868" spans="1:7" ht="22.5" x14ac:dyDescent="0.25">
      <c r="A1868" s="167" t="s">
        <v>1485</v>
      </c>
      <c r="B1868" s="168" t="s">
        <v>1486</v>
      </c>
      <c r="C1868" s="167" t="s">
        <v>242</v>
      </c>
      <c r="D1868" s="167" t="s">
        <v>128</v>
      </c>
      <c r="E1868" s="169">
        <v>0.03</v>
      </c>
      <c r="F1868" s="170">
        <v>60.78</v>
      </c>
      <c r="G1868" s="170">
        <v>1.82</v>
      </c>
    </row>
    <row r="1869" spans="1:7" x14ac:dyDescent="0.25">
      <c r="A1869" s="165"/>
      <c r="B1869" s="165"/>
      <c r="C1869" s="165"/>
      <c r="D1869" s="165"/>
      <c r="E1869" s="233" t="s">
        <v>230</v>
      </c>
      <c r="F1869" s="233"/>
      <c r="G1869" s="171">
        <v>18.18</v>
      </c>
    </row>
    <row r="1870" spans="1:7" ht="22.5" x14ac:dyDescent="0.25">
      <c r="A1870" s="232" t="s">
        <v>231</v>
      </c>
      <c r="B1870" s="232"/>
      <c r="C1870" s="166" t="s">
        <v>226</v>
      </c>
      <c r="D1870" s="166" t="s">
        <v>227</v>
      </c>
      <c r="E1870" s="166" t="s">
        <v>228</v>
      </c>
      <c r="F1870" s="166" t="s">
        <v>229</v>
      </c>
      <c r="G1870" s="166" t="s">
        <v>3</v>
      </c>
    </row>
    <row r="1871" spans="1:7" ht="22.5" x14ac:dyDescent="0.25">
      <c r="A1871" s="167" t="s">
        <v>1473</v>
      </c>
      <c r="B1871" s="168" t="s">
        <v>1474</v>
      </c>
      <c r="C1871" s="167" t="s">
        <v>242</v>
      </c>
      <c r="D1871" s="167" t="s">
        <v>232</v>
      </c>
      <c r="E1871" s="169">
        <v>8.5000000000000006E-2</v>
      </c>
      <c r="F1871" s="170">
        <v>19.510000000000002</v>
      </c>
      <c r="G1871" s="170">
        <v>1.66</v>
      </c>
    </row>
    <row r="1872" spans="1:7" ht="22.5" x14ac:dyDescent="0.25">
      <c r="A1872" s="167" t="s">
        <v>1284</v>
      </c>
      <c r="B1872" s="168" t="s">
        <v>1285</v>
      </c>
      <c r="C1872" s="167" t="s">
        <v>242</v>
      </c>
      <c r="D1872" s="167" t="s">
        <v>232</v>
      </c>
      <c r="E1872" s="169">
        <v>8.5000000000000006E-2</v>
      </c>
      <c r="F1872" s="170">
        <v>24.06</v>
      </c>
      <c r="G1872" s="170">
        <v>2.0499999999999998</v>
      </c>
    </row>
    <row r="1873" spans="1:7" x14ac:dyDescent="0.25">
      <c r="A1873" s="165"/>
      <c r="B1873" s="165"/>
      <c r="C1873" s="165"/>
      <c r="D1873" s="165"/>
      <c r="E1873" s="233" t="s">
        <v>234</v>
      </c>
      <c r="F1873" s="233"/>
      <c r="G1873" s="171">
        <v>3.71</v>
      </c>
    </row>
    <row r="1874" spans="1:7" x14ac:dyDescent="0.25">
      <c r="A1874" s="165"/>
      <c r="B1874" s="165"/>
      <c r="C1874" s="165"/>
      <c r="D1874" s="165"/>
      <c r="E1874" s="234" t="s">
        <v>235</v>
      </c>
      <c r="F1874" s="234"/>
      <c r="G1874" s="172">
        <v>21.89</v>
      </c>
    </row>
    <row r="1875" spans="1:7" x14ac:dyDescent="0.25">
      <c r="A1875" s="165"/>
      <c r="B1875" s="165"/>
      <c r="C1875" s="165"/>
      <c r="D1875" s="165"/>
      <c r="E1875" s="234" t="s">
        <v>259</v>
      </c>
      <c r="F1875" s="234"/>
      <c r="G1875" s="172">
        <v>1.58</v>
      </c>
    </row>
    <row r="1876" spans="1:7" x14ac:dyDescent="0.25">
      <c r="A1876" s="165"/>
      <c r="B1876" s="165"/>
      <c r="C1876" s="165"/>
      <c r="D1876" s="165"/>
      <c r="E1876" s="234" t="s">
        <v>236</v>
      </c>
      <c r="F1876" s="234"/>
      <c r="G1876" s="172">
        <v>21.89</v>
      </c>
    </row>
    <row r="1877" spans="1:7" x14ac:dyDescent="0.25">
      <c r="A1877" s="165"/>
      <c r="B1877" s="165"/>
      <c r="C1877" s="165"/>
      <c r="D1877" s="165"/>
      <c r="E1877" s="234" t="s">
        <v>1016</v>
      </c>
      <c r="F1877" s="234"/>
      <c r="G1877" s="172">
        <v>5.69</v>
      </c>
    </row>
    <row r="1878" spans="1:7" x14ac:dyDescent="0.25">
      <c r="A1878" s="165"/>
      <c r="B1878" s="165"/>
      <c r="C1878" s="165"/>
      <c r="D1878" s="165"/>
      <c r="E1878" s="234" t="s">
        <v>1017</v>
      </c>
      <c r="F1878" s="234"/>
      <c r="G1878" s="172">
        <v>27.58</v>
      </c>
    </row>
    <row r="1879" spans="1:7" x14ac:dyDescent="0.25">
      <c r="A1879" s="165"/>
      <c r="B1879" s="165"/>
      <c r="C1879" s="230"/>
      <c r="D1879" s="230"/>
      <c r="E1879" s="165"/>
      <c r="F1879" s="165"/>
      <c r="G1879" s="165"/>
    </row>
    <row r="1880" spans="1:7" x14ac:dyDescent="0.25">
      <c r="A1880" s="231" t="s">
        <v>1531</v>
      </c>
      <c r="B1880" s="231"/>
      <c r="C1880" s="231"/>
      <c r="D1880" s="231"/>
      <c r="E1880" s="231"/>
      <c r="F1880" s="231"/>
      <c r="G1880" s="231"/>
    </row>
    <row r="1881" spans="1:7" ht="22.5" x14ac:dyDescent="0.25">
      <c r="A1881" s="232" t="s">
        <v>225</v>
      </c>
      <c r="B1881" s="232"/>
      <c r="C1881" s="166" t="s">
        <v>226</v>
      </c>
      <c r="D1881" s="166" t="s">
        <v>227</v>
      </c>
      <c r="E1881" s="166" t="s">
        <v>228</v>
      </c>
      <c r="F1881" s="166" t="s">
        <v>229</v>
      </c>
      <c r="G1881" s="166" t="s">
        <v>3</v>
      </c>
    </row>
    <row r="1882" spans="1:7" ht="22.5" x14ac:dyDescent="0.25">
      <c r="A1882" s="167" t="s">
        <v>1532</v>
      </c>
      <c r="B1882" s="168" t="s">
        <v>1533</v>
      </c>
      <c r="C1882" s="167" t="s">
        <v>242</v>
      </c>
      <c r="D1882" s="167" t="s">
        <v>128</v>
      </c>
      <c r="E1882" s="169">
        <v>1</v>
      </c>
      <c r="F1882" s="170">
        <v>71.349999999999994</v>
      </c>
      <c r="G1882" s="170">
        <v>71.349999999999994</v>
      </c>
    </row>
    <row r="1883" spans="1:7" ht="22.5" x14ac:dyDescent="0.25">
      <c r="A1883" s="167" t="s">
        <v>1534</v>
      </c>
      <c r="B1883" s="168" t="s">
        <v>1535</v>
      </c>
      <c r="C1883" s="167" t="s">
        <v>242</v>
      </c>
      <c r="D1883" s="167" t="s">
        <v>128</v>
      </c>
      <c r="E1883" s="169">
        <v>0.19400000000000001</v>
      </c>
      <c r="F1883" s="170">
        <v>17.510000000000002</v>
      </c>
      <c r="G1883" s="170">
        <v>3.4</v>
      </c>
    </row>
    <row r="1884" spans="1:7" x14ac:dyDescent="0.25">
      <c r="A1884" s="167" t="s">
        <v>1476</v>
      </c>
      <c r="B1884" s="168" t="s">
        <v>1477</v>
      </c>
      <c r="C1884" s="167" t="s">
        <v>242</v>
      </c>
      <c r="D1884" s="167" t="s">
        <v>128</v>
      </c>
      <c r="E1884" s="169">
        <v>3.1E-2</v>
      </c>
      <c r="F1884" s="170">
        <v>1.51</v>
      </c>
      <c r="G1884" s="170">
        <v>0.05</v>
      </c>
    </row>
    <row r="1885" spans="1:7" ht="22.5" x14ac:dyDescent="0.25">
      <c r="A1885" s="167" t="s">
        <v>1485</v>
      </c>
      <c r="B1885" s="168" t="s">
        <v>1486</v>
      </c>
      <c r="C1885" s="167" t="s">
        <v>242</v>
      </c>
      <c r="D1885" s="167" t="s">
        <v>128</v>
      </c>
      <c r="E1885" s="169">
        <v>5.1999999999999998E-2</v>
      </c>
      <c r="F1885" s="170">
        <v>60.78</v>
      </c>
      <c r="G1885" s="170">
        <v>3.16</v>
      </c>
    </row>
    <row r="1886" spans="1:7" x14ac:dyDescent="0.25">
      <c r="A1886" s="165"/>
      <c r="B1886" s="165"/>
      <c r="C1886" s="165"/>
      <c r="D1886" s="165"/>
      <c r="E1886" s="233" t="s">
        <v>230</v>
      </c>
      <c r="F1886" s="233"/>
      <c r="G1886" s="171">
        <v>77.959999999999994</v>
      </c>
    </row>
    <row r="1887" spans="1:7" ht="22.5" x14ac:dyDescent="0.25">
      <c r="A1887" s="232" t="s">
        <v>231</v>
      </c>
      <c r="B1887" s="232"/>
      <c r="C1887" s="166" t="s">
        <v>226</v>
      </c>
      <c r="D1887" s="166" t="s">
        <v>227</v>
      </c>
      <c r="E1887" s="166" t="s">
        <v>228</v>
      </c>
      <c r="F1887" s="166" t="s">
        <v>229</v>
      </c>
      <c r="G1887" s="166" t="s">
        <v>3</v>
      </c>
    </row>
    <row r="1888" spans="1:7" ht="22.5" x14ac:dyDescent="0.25">
      <c r="A1888" s="167" t="s">
        <v>1473</v>
      </c>
      <c r="B1888" s="168" t="s">
        <v>1474</v>
      </c>
      <c r="C1888" s="167" t="s">
        <v>242</v>
      </c>
      <c r="D1888" s="167" t="s">
        <v>232</v>
      </c>
      <c r="E1888" s="169">
        <v>0.308</v>
      </c>
      <c r="F1888" s="170">
        <v>19.510000000000002</v>
      </c>
      <c r="G1888" s="170">
        <v>6.01</v>
      </c>
    </row>
    <row r="1889" spans="1:7" ht="22.5" x14ac:dyDescent="0.25">
      <c r="A1889" s="167" t="s">
        <v>1284</v>
      </c>
      <c r="B1889" s="168" t="s">
        <v>1285</v>
      </c>
      <c r="C1889" s="167" t="s">
        <v>242</v>
      </c>
      <c r="D1889" s="167" t="s">
        <v>232</v>
      </c>
      <c r="E1889" s="169">
        <v>0.308</v>
      </c>
      <c r="F1889" s="170">
        <v>24.06</v>
      </c>
      <c r="G1889" s="170">
        <v>7.41</v>
      </c>
    </row>
    <row r="1890" spans="1:7" x14ac:dyDescent="0.25">
      <c r="A1890" s="165"/>
      <c r="B1890" s="165"/>
      <c r="C1890" s="165"/>
      <c r="D1890" s="165"/>
      <c r="E1890" s="233" t="s">
        <v>234</v>
      </c>
      <c r="F1890" s="233"/>
      <c r="G1890" s="171">
        <v>13.42</v>
      </c>
    </row>
    <row r="1891" spans="1:7" x14ac:dyDescent="0.25">
      <c r="A1891" s="165"/>
      <c r="B1891" s="165"/>
      <c r="C1891" s="165"/>
      <c r="D1891" s="165"/>
      <c r="E1891" s="234" t="s">
        <v>235</v>
      </c>
      <c r="F1891" s="234"/>
      <c r="G1891" s="172">
        <v>91.38</v>
      </c>
    </row>
    <row r="1892" spans="1:7" x14ac:dyDescent="0.25">
      <c r="A1892" s="165"/>
      <c r="B1892" s="165"/>
      <c r="C1892" s="165"/>
      <c r="D1892" s="165"/>
      <c r="E1892" s="234" t="s">
        <v>259</v>
      </c>
      <c r="F1892" s="234"/>
      <c r="G1892" s="172">
        <v>5.28</v>
      </c>
    </row>
    <row r="1893" spans="1:7" x14ac:dyDescent="0.25">
      <c r="A1893" s="165"/>
      <c r="B1893" s="165"/>
      <c r="C1893" s="165"/>
      <c r="D1893" s="165"/>
      <c r="E1893" s="234" t="s">
        <v>236</v>
      </c>
      <c r="F1893" s="234"/>
      <c r="G1893" s="172">
        <v>91.38</v>
      </c>
    </row>
    <row r="1894" spans="1:7" x14ac:dyDescent="0.25">
      <c r="A1894" s="165"/>
      <c r="B1894" s="165"/>
      <c r="C1894" s="165"/>
      <c r="D1894" s="165"/>
      <c r="E1894" s="234" t="s">
        <v>1016</v>
      </c>
      <c r="F1894" s="234"/>
      <c r="G1894" s="172">
        <v>23.77</v>
      </c>
    </row>
    <row r="1895" spans="1:7" x14ac:dyDescent="0.25">
      <c r="A1895" s="165"/>
      <c r="B1895" s="165"/>
      <c r="C1895" s="165"/>
      <c r="D1895" s="165"/>
      <c r="E1895" s="234" t="s">
        <v>1017</v>
      </c>
      <c r="F1895" s="234"/>
      <c r="G1895" s="172">
        <v>115.15</v>
      </c>
    </row>
    <row r="1896" spans="1:7" x14ac:dyDescent="0.25">
      <c r="A1896" s="165"/>
      <c r="B1896" s="165"/>
      <c r="C1896" s="230"/>
      <c r="D1896" s="230"/>
      <c r="E1896" s="165"/>
      <c r="F1896" s="165"/>
      <c r="G1896" s="165"/>
    </row>
    <row r="1897" spans="1:7" x14ac:dyDescent="0.25">
      <c r="A1897" s="231" t="s">
        <v>1536</v>
      </c>
      <c r="B1897" s="231"/>
      <c r="C1897" s="231"/>
      <c r="D1897" s="231"/>
      <c r="E1897" s="231"/>
      <c r="F1897" s="231"/>
      <c r="G1897" s="231"/>
    </row>
    <row r="1898" spans="1:7" ht="22.5" x14ac:dyDescent="0.25">
      <c r="A1898" s="232" t="s">
        <v>225</v>
      </c>
      <c r="B1898" s="232"/>
      <c r="C1898" s="166" t="s">
        <v>226</v>
      </c>
      <c r="D1898" s="166" t="s">
        <v>227</v>
      </c>
      <c r="E1898" s="166" t="s">
        <v>228</v>
      </c>
      <c r="F1898" s="166" t="s">
        <v>229</v>
      </c>
      <c r="G1898" s="166" t="s">
        <v>3</v>
      </c>
    </row>
    <row r="1899" spans="1:7" ht="22.5" x14ac:dyDescent="0.25">
      <c r="A1899" s="167" t="s">
        <v>1537</v>
      </c>
      <c r="B1899" s="168" t="s">
        <v>1538</v>
      </c>
      <c r="C1899" s="167" t="s">
        <v>242</v>
      </c>
      <c r="D1899" s="167" t="s">
        <v>128</v>
      </c>
      <c r="E1899" s="169">
        <v>1</v>
      </c>
      <c r="F1899" s="170">
        <v>4.99</v>
      </c>
      <c r="G1899" s="170">
        <v>4.99</v>
      </c>
    </row>
    <row r="1900" spans="1:7" ht="22.5" x14ac:dyDescent="0.25">
      <c r="A1900" s="167" t="s">
        <v>1539</v>
      </c>
      <c r="B1900" s="168" t="s">
        <v>1540</v>
      </c>
      <c r="C1900" s="167" t="s">
        <v>242</v>
      </c>
      <c r="D1900" s="167" t="s">
        <v>128</v>
      </c>
      <c r="E1900" s="169">
        <v>2.1000000000000001E-2</v>
      </c>
      <c r="F1900" s="170">
        <v>3.33</v>
      </c>
      <c r="G1900" s="170">
        <v>7.0000000000000007E-2</v>
      </c>
    </row>
    <row r="1901" spans="1:7" x14ac:dyDescent="0.25">
      <c r="A1901" s="165"/>
      <c r="B1901" s="165"/>
      <c r="C1901" s="165"/>
      <c r="D1901" s="165"/>
      <c r="E1901" s="233" t="s">
        <v>230</v>
      </c>
      <c r="F1901" s="233"/>
      <c r="G1901" s="171">
        <v>5.0599999999999996</v>
      </c>
    </row>
    <row r="1902" spans="1:7" ht="22.5" x14ac:dyDescent="0.25">
      <c r="A1902" s="232" t="s">
        <v>231</v>
      </c>
      <c r="B1902" s="232"/>
      <c r="C1902" s="166" t="s">
        <v>226</v>
      </c>
      <c r="D1902" s="166" t="s">
        <v>227</v>
      </c>
      <c r="E1902" s="166" t="s">
        <v>228</v>
      </c>
      <c r="F1902" s="166" t="s">
        <v>229</v>
      </c>
      <c r="G1902" s="166" t="s">
        <v>3</v>
      </c>
    </row>
    <row r="1903" spans="1:7" ht="22.5" x14ac:dyDescent="0.25">
      <c r="A1903" s="167" t="s">
        <v>1284</v>
      </c>
      <c r="B1903" s="168" t="s">
        <v>1285</v>
      </c>
      <c r="C1903" s="167" t="s">
        <v>242</v>
      </c>
      <c r="D1903" s="167" t="s">
        <v>232</v>
      </c>
      <c r="E1903" s="169">
        <v>0.12</v>
      </c>
      <c r="F1903" s="170">
        <v>24.06</v>
      </c>
      <c r="G1903" s="170">
        <v>2.89</v>
      </c>
    </row>
    <row r="1904" spans="1:7" x14ac:dyDescent="0.25">
      <c r="A1904" s="167" t="s">
        <v>328</v>
      </c>
      <c r="B1904" s="168" t="s">
        <v>233</v>
      </c>
      <c r="C1904" s="167" t="s">
        <v>242</v>
      </c>
      <c r="D1904" s="167" t="s">
        <v>232</v>
      </c>
      <c r="E1904" s="169">
        <v>0.03</v>
      </c>
      <c r="F1904" s="170">
        <v>19.5</v>
      </c>
      <c r="G1904" s="170">
        <v>0.59</v>
      </c>
    </row>
    <row r="1905" spans="1:7" x14ac:dyDescent="0.25">
      <c r="A1905" s="165"/>
      <c r="B1905" s="165"/>
      <c r="C1905" s="165"/>
      <c r="D1905" s="165"/>
      <c r="E1905" s="233" t="s">
        <v>234</v>
      </c>
      <c r="F1905" s="233"/>
      <c r="G1905" s="171">
        <v>3.48</v>
      </c>
    </row>
    <row r="1906" spans="1:7" x14ac:dyDescent="0.25">
      <c r="A1906" s="165"/>
      <c r="B1906" s="165"/>
      <c r="C1906" s="165"/>
      <c r="D1906" s="165"/>
      <c r="E1906" s="234" t="s">
        <v>235</v>
      </c>
      <c r="F1906" s="234"/>
      <c r="G1906" s="172">
        <v>8.5399999999999991</v>
      </c>
    </row>
    <row r="1907" spans="1:7" x14ac:dyDescent="0.25">
      <c r="A1907" s="165"/>
      <c r="B1907" s="165"/>
      <c r="C1907" s="165"/>
      <c r="D1907" s="165"/>
      <c r="E1907" s="234" t="s">
        <v>259</v>
      </c>
      <c r="F1907" s="234"/>
      <c r="G1907" s="172">
        <v>1.35</v>
      </c>
    </row>
    <row r="1908" spans="1:7" x14ac:dyDescent="0.25">
      <c r="A1908" s="165"/>
      <c r="B1908" s="165"/>
      <c r="C1908" s="165"/>
      <c r="D1908" s="165"/>
      <c r="E1908" s="234" t="s">
        <v>236</v>
      </c>
      <c r="F1908" s="234"/>
      <c r="G1908" s="172">
        <v>8.5399999999999991</v>
      </c>
    </row>
    <row r="1909" spans="1:7" x14ac:dyDescent="0.25">
      <c r="A1909" s="165"/>
      <c r="B1909" s="165"/>
      <c r="C1909" s="165"/>
      <c r="D1909" s="165"/>
      <c r="E1909" s="234" t="s">
        <v>1016</v>
      </c>
      <c r="F1909" s="234"/>
      <c r="G1909" s="172">
        <v>2.2200000000000002</v>
      </c>
    </row>
    <row r="1910" spans="1:7" x14ac:dyDescent="0.25">
      <c r="A1910" s="165"/>
      <c r="B1910" s="165"/>
      <c r="C1910" s="165"/>
      <c r="D1910" s="165"/>
      <c r="E1910" s="234" t="s">
        <v>1017</v>
      </c>
      <c r="F1910" s="234"/>
      <c r="G1910" s="172">
        <v>10.76</v>
      </c>
    </row>
    <row r="1911" spans="1:7" x14ac:dyDescent="0.25">
      <c r="A1911" s="165"/>
      <c r="B1911" s="165"/>
      <c r="C1911" s="230"/>
      <c r="D1911" s="230"/>
      <c r="E1911" s="165"/>
      <c r="F1911" s="165"/>
      <c r="G1911" s="165"/>
    </row>
    <row r="1912" spans="1:7" x14ac:dyDescent="0.25">
      <c r="A1912" s="231" t="s">
        <v>1541</v>
      </c>
      <c r="B1912" s="231"/>
      <c r="C1912" s="231"/>
      <c r="D1912" s="231"/>
      <c r="E1912" s="231"/>
      <c r="F1912" s="231"/>
      <c r="G1912" s="231"/>
    </row>
    <row r="1913" spans="1:7" ht="22.5" x14ac:dyDescent="0.25">
      <c r="A1913" s="232" t="s">
        <v>225</v>
      </c>
      <c r="B1913" s="232"/>
      <c r="C1913" s="166" t="s">
        <v>226</v>
      </c>
      <c r="D1913" s="166" t="s">
        <v>227</v>
      </c>
      <c r="E1913" s="166" t="s">
        <v>228</v>
      </c>
      <c r="F1913" s="166" t="s">
        <v>229</v>
      </c>
      <c r="G1913" s="166" t="s">
        <v>3</v>
      </c>
    </row>
    <row r="1914" spans="1:7" x14ac:dyDescent="0.25">
      <c r="A1914" s="167" t="s">
        <v>1542</v>
      </c>
      <c r="B1914" s="168" t="s">
        <v>1543</v>
      </c>
      <c r="C1914" s="167" t="s">
        <v>1007</v>
      </c>
      <c r="D1914" s="167" t="s">
        <v>133</v>
      </c>
      <c r="E1914" s="169">
        <v>3</v>
      </c>
      <c r="F1914" s="170">
        <v>0.2</v>
      </c>
      <c r="G1914" s="170">
        <v>0.6</v>
      </c>
    </row>
    <row r="1915" spans="1:7" x14ac:dyDescent="0.25">
      <c r="A1915" s="167" t="s">
        <v>1544</v>
      </c>
      <c r="B1915" s="168" t="s">
        <v>1545</v>
      </c>
      <c r="C1915" s="167" t="s">
        <v>1007</v>
      </c>
      <c r="D1915" s="167" t="s">
        <v>128</v>
      </c>
      <c r="E1915" s="169">
        <v>2</v>
      </c>
      <c r="F1915" s="170">
        <v>13.48</v>
      </c>
      <c r="G1915" s="170">
        <v>26.96</v>
      </c>
    </row>
    <row r="1916" spans="1:7" x14ac:dyDescent="0.25">
      <c r="A1916" s="167" t="s">
        <v>1546</v>
      </c>
      <c r="B1916" s="168" t="s">
        <v>1547</v>
      </c>
      <c r="C1916" s="167" t="s">
        <v>1007</v>
      </c>
      <c r="D1916" s="167" t="s">
        <v>128</v>
      </c>
      <c r="E1916" s="169">
        <v>2</v>
      </c>
      <c r="F1916" s="170">
        <v>18.41</v>
      </c>
      <c r="G1916" s="170">
        <v>36.82</v>
      </c>
    </row>
    <row r="1917" spans="1:7" x14ac:dyDescent="0.25">
      <c r="A1917" s="167" t="s">
        <v>1548</v>
      </c>
      <c r="B1917" s="168" t="s">
        <v>1549</v>
      </c>
      <c r="C1917" s="167" t="s">
        <v>1007</v>
      </c>
      <c r="D1917" s="167" t="s">
        <v>128</v>
      </c>
      <c r="E1917" s="169">
        <v>4</v>
      </c>
      <c r="F1917" s="170">
        <v>38.76</v>
      </c>
      <c r="G1917" s="170">
        <v>155.04</v>
      </c>
    </row>
    <row r="1918" spans="1:7" x14ac:dyDescent="0.25">
      <c r="A1918" s="167" t="s">
        <v>1550</v>
      </c>
      <c r="B1918" s="168" t="s">
        <v>596</v>
      </c>
      <c r="C1918" s="167" t="s">
        <v>1007</v>
      </c>
      <c r="D1918" s="167" t="s">
        <v>128</v>
      </c>
      <c r="E1918" s="169">
        <v>1</v>
      </c>
      <c r="F1918" s="170">
        <v>2184.91</v>
      </c>
      <c r="G1918" s="170">
        <v>2184.91</v>
      </c>
    </row>
    <row r="1919" spans="1:7" x14ac:dyDescent="0.25">
      <c r="A1919" s="167" t="s">
        <v>1551</v>
      </c>
      <c r="B1919" s="168" t="s">
        <v>1552</v>
      </c>
      <c r="C1919" s="167" t="s">
        <v>1007</v>
      </c>
      <c r="D1919" s="167" t="s">
        <v>133</v>
      </c>
      <c r="E1919" s="169">
        <v>5</v>
      </c>
      <c r="F1919" s="170">
        <v>273.60000000000002</v>
      </c>
      <c r="G1919" s="170">
        <v>1368</v>
      </c>
    </row>
    <row r="1920" spans="1:7" x14ac:dyDescent="0.25">
      <c r="A1920" s="165"/>
      <c r="B1920" s="165"/>
      <c r="C1920" s="165"/>
      <c r="D1920" s="165"/>
      <c r="E1920" s="233" t="s">
        <v>230</v>
      </c>
      <c r="F1920" s="233"/>
      <c r="G1920" s="171">
        <v>3772.33</v>
      </c>
    </row>
    <row r="1921" spans="1:7" ht="22.5" x14ac:dyDescent="0.25">
      <c r="A1921" s="232" t="s">
        <v>231</v>
      </c>
      <c r="B1921" s="232"/>
      <c r="C1921" s="166" t="s">
        <v>226</v>
      </c>
      <c r="D1921" s="166" t="s">
        <v>227</v>
      </c>
      <c r="E1921" s="166" t="s">
        <v>228</v>
      </c>
      <c r="F1921" s="166" t="s">
        <v>229</v>
      </c>
      <c r="G1921" s="166" t="s">
        <v>3</v>
      </c>
    </row>
    <row r="1922" spans="1:7" ht="22.5" x14ac:dyDescent="0.25">
      <c r="A1922" s="167" t="s">
        <v>1553</v>
      </c>
      <c r="B1922" s="168" t="s">
        <v>1474</v>
      </c>
      <c r="C1922" s="167" t="s">
        <v>1007</v>
      </c>
      <c r="D1922" s="167" t="s">
        <v>232</v>
      </c>
      <c r="E1922" s="169">
        <v>4.5</v>
      </c>
      <c r="F1922" s="170">
        <v>19.510000000000002</v>
      </c>
      <c r="G1922" s="170">
        <v>87.8</v>
      </c>
    </row>
    <row r="1923" spans="1:7" ht="22.5" x14ac:dyDescent="0.25">
      <c r="A1923" s="167" t="s">
        <v>1554</v>
      </c>
      <c r="B1923" s="168" t="s">
        <v>1285</v>
      </c>
      <c r="C1923" s="167" t="s">
        <v>1007</v>
      </c>
      <c r="D1923" s="167" t="s">
        <v>232</v>
      </c>
      <c r="E1923" s="169">
        <v>4.5</v>
      </c>
      <c r="F1923" s="170">
        <v>24.06</v>
      </c>
      <c r="G1923" s="170">
        <v>108.27</v>
      </c>
    </row>
    <row r="1924" spans="1:7" x14ac:dyDescent="0.25">
      <c r="A1924" s="165"/>
      <c r="B1924" s="165"/>
      <c r="C1924" s="165"/>
      <c r="D1924" s="165"/>
      <c r="E1924" s="233" t="s">
        <v>234</v>
      </c>
      <c r="F1924" s="233"/>
      <c r="G1924" s="171">
        <v>196.07</v>
      </c>
    </row>
    <row r="1925" spans="1:7" x14ac:dyDescent="0.25">
      <c r="A1925" s="165"/>
      <c r="B1925" s="165"/>
      <c r="C1925" s="165"/>
      <c r="D1925" s="165"/>
      <c r="E1925" s="234" t="s">
        <v>235</v>
      </c>
      <c r="F1925" s="234"/>
      <c r="G1925" s="172">
        <v>3968.4</v>
      </c>
    </row>
    <row r="1926" spans="1:7" x14ac:dyDescent="0.25">
      <c r="A1926" s="165"/>
      <c r="B1926" s="165"/>
      <c r="C1926" s="165"/>
      <c r="D1926" s="165"/>
      <c r="E1926" s="234" t="s">
        <v>259</v>
      </c>
      <c r="F1926" s="234"/>
      <c r="G1926" s="172">
        <v>74.61</v>
      </c>
    </row>
    <row r="1927" spans="1:7" x14ac:dyDescent="0.25">
      <c r="A1927" s="165"/>
      <c r="B1927" s="165"/>
      <c r="C1927" s="165"/>
      <c r="D1927" s="165"/>
      <c r="E1927" s="234" t="s">
        <v>236</v>
      </c>
      <c r="F1927" s="234"/>
      <c r="G1927" s="172">
        <v>3968.4</v>
      </c>
    </row>
    <row r="1928" spans="1:7" x14ac:dyDescent="0.25">
      <c r="A1928" s="165"/>
      <c r="B1928" s="165"/>
      <c r="C1928" s="165"/>
      <c r="D1928" s="165"/>
      <c r="E1928" s="234" t="s">
        <v>1016</v>
      </c>
      <c r="F1928" s="234"/>
      <c r="G1928" s="172">
        <v>1032.18</v>
      </c>
    </row>
    <row r="1929" spans="1:7" x14ac:dyDescent="0.25">
      <c r="A1929" s="165"/>
      <c r="B1929" s="165"/>
      <c r="C1929" s="165"/>
      <c r="D1929" s="165"/>
      <c r="E1929" s="234" t="s">
        <v>1017</v>
      </c>
      <c r="F1929" s="234"/>
      <c r="G1929" s="172">
        <v>5000.58</v>
      </c>
    </row>
    <row r="1930" spans="1:7" x14ac:dyDescent="0.25">
      <c r="A1930" s="165"/>
      <c r="B1930" s="165"/>
      <c r="C1930" s="230"/>
      <c r="D1930" s="230"/>
      <c r="E1930" s="165"/>
      <c r="F1930" s="165"/>
      <c r="G1930" s="165"/>
    </row>
    <row r="1931" spans="1:7" x14ac:dyDescent="0.25">
      <c r="A1931" s="231" t="s">
        <v>1555</v>
      </c>
      <c r="B1931" s="231"/>
      <c r="C1931" s="231"/>
      <c r="D1931" s="231"/>
      <c r="E1931" s="231"/>
      <c r="F1931" s="231"/>
      <c r="G1931" s="231"/>
    </row>
    <row r="1932" spans="1:7" ht="22.5" x14ac:dyDescent="0.25">
      <c r="A1932" s="232" t="s">
        <v>225</v>
      </c>
      <c r="B1932" s="232"/>
      <c r="C1932" s="166" t="s">
        <v>226</v>
      </c>
      <c r="D1932" s="166" t="s">
        <v>227</v>
      </c>
      <c r="E1932" s="166" t="s">
        <v>228</v>
      </c>
      <c r="F1932" s="166" t="s">
        <v>229</v>
      </c>
      <c r="G1932" s="166" t="s">
        <v>3</v>
      </c>
    </row>
    <row r="1933" spans="1:7" x14ac:dyDescent="0.25">
      <c r="A1933" s="167" t="s">
        <v>1476</v>
      </c>
      <c r="B1933" s="168" t="s">
        <v>1477</v>
      </c>
      <c r="C1933" s="167" t="s">
        <v>242</v>
      </c>
      <c r="D1933" s="167" t="s">
        <v>128</v>
      </c>
      <c r="E1933" s="169">
        <v>0.1</v>
      </c>
      <c r="F1933" s="170">
        <v>1.51</v>
      </c>
      <c r="G1933" s="170">
        <v>0.15</v>
      </c>
    </row>
    <row r="1934" spans="1:7" ht="22.5" x14ac:dyDescent="0.25">
      <c r="A1934" s="167" t="s">
        <v>1556</v>
      </c>
      <c r="B1934" s="168" t="s">
        <v>1557</v>
      </c>
      <c r="C1934" s="167" t="s">
        <v>242</v>
      </c>
      <c r="D1934" s="167" t="s">
        <v>133</v>
      </c>
      <c r="E1934" s="169">
        <v>1.05</v>
      </c>
      <c r="F1934" s="170">
        <v>5.42</v>
      </c>
      <c r="G1934" s="170">
        <v>5.69</v>
      </c>
    </row>
    <row r="1935" spans="1:7" x14ac:dyDescent="0.25">
      <c r="A1935" s="165"/>
      <c r="B1935" s="165"/>
      <c r="C1935" s="165"/>
      <c r="D1935" s="165"/>
      <c r="E1935" s="233" t="s">
        <v>230</v>
      </c>
      <c r="F1935" s="233"/>
      <c r="G1935" s="171">
        <v>5.84</v>
      </c>
    </row>
    <row r="1936" spans="1:7" ht="22.5" x14ac:dyDescent="0.25">
      <c r="A1936" s="232" t="s">
        <v>231</v>
      </c>
      <c r="B1936" s="232"/>
      <c r="C1936" s="166" t="s">
        <v>226</v>
      </c>
      <c r="D1936" s="166" t="s">
        <v>227</v>
      </c>
      <c r="E1936" s="166" t="s">
        <v>228</v>
      </c>
      <c r="F1936" s="166" t="s">
        <v>229</v>
      </c>
      <c r="G1936" s="166" t="s">
        <v>3</v>
      </c>
    </row>
    <row r="1937" spans="1:7" ht="22.5" x14ac:dyDescent="0.25">
      <c r="A1937" s="167" t="s">
        <v>1473</v>
      </c>
      <c r="B1937" s="168" t="s">
        <v>1474</v>
      </c>
      <c r="C1937" s="167" t="s">
        <v>242</v>
      </c>
      <c r="D1937" s="167" t="s">
        <v>232</v>
      </c>
      <c r="E1937" s="169">
        <v>0.25</v>
      </c>
      <c r="F1937" s="170">
        <v>19.510000000000002</v>
      </c>
      <c r="G1937" s="170">
        <v>4.88</v>
      </c>
    </row>
    <row r="1938" spans="1:7" ht="22.5" x14ac:dyDescent="0.25">
      <c r="A1938" s="167" t="s">
        <v>1284</v>
      </c>
      <c r="B1938" s="168" t="s">
        <v>1285</v>
      </c>
      <c r="C1938" s="167" t="s">
        <v>242</v>
      </c>
      <c r="D1938" s="167" t="s">
        <v>232</v>
      </c>
      <c r="E1938" s="169">
        <v>0.25</v>
      </c>
      <c r="F1938" s="170">
        <v>24.06</v>
      </c>
      <c r="G1938" s="170">
        <v>6.02</v>
      </c>
    </row>
    <row r="1939" spans="1:7" x14ac:dyDescent="0.25">
      <c r="A1939" s="165"/>
      <c r="B1939" s="165"/>
      <c r="C1939" s="165"/>
      <c r="D1939" s="165"/>
      <c r="E1939" s="233" t="s">
        <v>234</v>
      </c>
      <c r="F1939" s="233"/>
      <c r="G1939" s="171">
        <v>10.9</v>
      </c>
    </row>
    <row r="1940" spans="1:7" x14ac:dyDescent="0.25">
      <c r="A1940" s="165"/>
      <c r="B1940" s="165"/>
      <c r="C1940" s="165"/>
      <c r="D1940" s="165"/>
      <c r="E1940" s="234" t="s">
        <v>235</v>
      </c>
      <c r="F1940" s="234"/>
      <c r="G1940" s="172">
        <v>16.739999999999998</v>
      </c>
    </row>
    <row r="1941" spans="1:7" x14ac:dyDescent="0.25">
      <c r="A1941" s="165"/>
      <c r="B1941" s="165"/>
      <c r="C1941" s="165"/>
      <c r="D1941" s="165"/>
      <c r="E1941" s="234" t="s">
        <v>259</v>
      </c>
      <c r="F1941" s="234"/>
      <c r="G1941" s="172">
        <v>4.45</v>
      </c>
    </row>
    <row r="1942" spans="1:7" x14ac:dyDescent="0.25">
      <c r="A1942" s="165"/>
      <c r="B1942" s="165"/>
      <c r="C1942" s="165"/>
      <c r="D1942" s="165"/>
      <c r="E1942" s="234" t="s">
        <v>236</v>
      </c>
      <c r="F1942" s="234"/>
      <c r="G1942" s="172">
        <v>16.739999999999998</v>
      </c>
    </row>
    <row r="1943" spans="1:7" x14ac:dyDescent="0.25">
      <c r="A1943" s="165"/>
      <c r="B1943" s="165"/>
      <c r="C1943" s="165"/>
      <c r="D1943" s="165"/>
      <c r="E1943" s="234" t="s">
        <v>1016</v>
      </c>
      <c r="F1943" s="234"/>
      <c r="G1943" s="172">
        <v>4.3499999999999996</v>
      </c>
    </row>
    <row r="1944" spans="1:7" x14ac:dyDescent="0.25">
      <c r="A1944" s="165"/>
      <c r="B1944" s="165"/>
      <c r="C1944" s="165"/>
      <c r="D1944" s="165"/>
      <c r="E1944" s="234" t="s">
        <v>1017</v>
      </c>
      <c r="F1944" s="234"/>
      <c r="G1944" s="172">
        <v>21.09</v>
      </c>
    </row>
    <row r="1945" spans="1:7" x14ac:dyDescent="0.25">
      <c r="A1945" s="165"/>
      <c r="B1945" s="165"/>
      <c r="C1945" s="230"/>
      <c r="D1945" s="230"/>
      <c r="E1945" s="165"/>
      <c r="F1945" s="165"/>
      <c r="G1945" s="165"/>
    </row>
    <row r="1946" spans="1:7" x14ac:dyDescent="0.25">
      <c r="A1946" s="231" t="s">
        <v>1558</v>
      </c>
      <c r="B1946" s="231"/>
      <c r="C1946" s="231"/>
      <c r="D1946" s="231"/>
      <c r="E1946" s="231"/>
      <c r="F1946" s="231"/>
      <c r="G1946" s="231"/>
    </row>
    <row r="1947" spans="1:7" ht="22.5" x14ac:dyDescent="0.25">
      <c r="A1947" s="232" t="s">
        <v>225</v>
      </c>
      <c r="B1947" s="232"/>
      <c r="C1947" s="166" t="s">
        <v>226</v>
      </c>
      <c r="D1947" s="166" t="s">
        <v>227</v>
      </c>
      <c r="E1947" s="166" t="s">
        <v>228</v>
      </c>
      <c r="F1947" s="166" t="s">
        <v>229</v>
      </c>
      <c r="G1947" s="166" t="s">
        <v>3</v>
      </c>
    </row>
    <row r="1948" spans="1:7" ht="22.5" x14ac:dyDescent="0.25">
      <c r="A1948" s="167" t="s">
        <v>1481</v>
      </c>
      <c r="B1948" s="168" t="s">
        <v>1482</v>
      </c>
      <c r="C1948" s="167" t="s">
        <v>242</v>
      </c>
      <c r="D1948" s="167" t="s">
        <v>128</v>
      </c>
      <c r="E1948" s="169">
        <v>1.0800000000000001E-2</v>
      </c>
      <c r="F1948" s="170">
        <v>53.65</v>
      </c>
      <c r="G1948" s="170">
        <v>0.57999999999999996</v>
      </c>
    </row>
    <row r="1949" spans="1:7" x14ac:dyDescent="0.25">
      <c r="A1949" s="167" t="s">
        <v>1476</v>
      </c>
      <c r="B1949" s="168" t="s">
        <v>1477</v>
      </c>
      <c r="C1949" s="167" t="s">
        <v>242</v>
      </c>
      <c r="D1949" s="167" t="s">
        <v>128</v>
      </c>
      <c r="E1949" s="169">
        <v>0.127</v>
      </c>
      <c r="F1949" s="170">
        <v>1.51</v>
      </c>
      <c r="G1949" s="170">
        <v>0.19</v>
      </c>
    </row>
    <row r="1950" spans="1:7" ht="22.5" x14ac:dyDescent="0.25">
      <c r="A1950" s="167" t="s">
        <v>1485</v>
      </c>
      <c r="B1950" s="168" t="s">
        <v>1486</v>
      </c>
      <c r="C1950" s="167" t="s">
        <v>242</v>
      </c>
      <c r="D1950" s="167" t="s">
        <v>128</v>
      </c>
      <c r="E1950" s="169">
        <v>1.6299999999999999E-2</v>
      </c>
      <c r="F1950" s="170">
        <v>60.78</v>
      </c>
      <c r="G1950" s="170">
        <v>0.99</v>
      </c>
    </row>
    <row r="1951" spans="1:7" ht="22.5" x14ac:dyDescent="0.25">
      <c r="A1951" s="167" t="s">
        <v>1559</v>
      </c>
      <c r="B1951" s="168" t="s">
        <v>1560</v>
      </c>
      <c r="C1951" s="167" t="s">
        <v>242</v>
      </c>
      <c r="D1951" s="167" t="s">
        <v>133</v>
      </c>
      <c r="E1951" s="169">
        <v>1.05</v>
      </c>
      <c r="F1951" s="170">
        <v>9</v>
      </c>
      <c r="G1951" s="170">
        <v>9.4499999999999993</v>
      </c>
    </row>
    <row r="1952" spans="1:7" x14ac:dyDescent="0.25">
      <c r="A1952" s="165"/>
      <c r="B1952" s="165"/>
      <c r="C1952" s="165"/>
      <c r="D1952" s="165"/>
      <c r="E1952" s="233" t="s">
        <v>230</v>
      </c>
      <c r="F1952" s="233"/>
      <c r="G1952" s="171">
        <v>11.21</v>
      </c>
    </row>
    <row r="1953" spans="1:7" ht="22.5" x14ac:dyDescent="0.25">
      <c r="A1953" s="232" t="s">
        <v>231</v>
      </c>
      <c r="B1953" s="232"/>
      <c r="C1953" s="166" t="s">
        <v>226</v>
      </c>
      <c r="D1953" s="166" t="s">
        <v>227</v>
      </c>
      <c r="E1953" s="166" t="s">
        <v>228</v>
      </c>
      <c r="F1953" s="166" t="s">
        <v>229</v>
      </c>
      <c r="G1953" s="166" t="s">
        <v>3</v>
      </c>
    </row>
    <row r="1954" spans="1:7" ht="22.5" x14ac:dyDescent="0.25">
      <c r="A1954" s="167" t="s">
        <v>1473</v>
      </c>
      <c r="B1954" s="168" t="s">
        <v>1474</v>
      </c>
      <c r="C1954" s="167" t="s">
        <v>242</v>
      </c>
      <c r="D1954" s="167" t="s">
        <v>232</v>
      </c>
      <c r="E1954" s="169">
        <v>0.34</v>
      </c>
      <c r="F1954" s="170">
        <v>19.510000000000002</v>
      </c>
      <c r="G1954" s="170">
        <v>6.63</v>
      </c>
    </row>
    <row r="1955" spans="1:7" ht="22.5" x14ac:dyDescent="0.25">
      <c r="A1955" s="167" t="s">
        <v>1284</v>
      </c>
      <c r="B1955" s="168" t="s">
        <v>1285</v>
      </c>
      <c r="C1955" s="167" t="s">
        <v>242</v>
      </c>
      <c r="D1955" s="167" t="s">
        <v>232</v>
      </c>
      <c r="E1955" s="169">
        <v>0.34</v>
      </c>
      <c r="F1955" s="170">
        <v>24.06</v>
      </c>
      <c r="G1955" s="170">
        <v>8.18</v>
      </c>
    </row>
    <row r="1956" spans="1:7" x14ac:dyDescent="0.25">
      <c r="A1956" s="165"/>
      <c r="B1956" s="165"/>
      <c r="C1956" s="165"/>
      <c r="D1956" s="165"/>
      <c r="E1956" s="233" t="s">
        <v>234</v>
      </c>
      <c r="F1956" s="233"/>
      <c r="G1956" s="171">
        <v>14.81</v>
      </c>
    </row>
    <row r="1957" spans="1:7" x14ac:dyDescent="0.25">
      <c r="A1957" s="165"/>
      <c r="B1957" s="165"/>
      <c r="C1957" s="165"/>
      <c r="D1957" s="165"/>
      <c r="E1957" s="234" t="s">
        <v>235</v>
      </c>
      <c r="F1957" s="234"/>
      <c r="G1957" s="172">
        <v>26.02</v>
      </c>
    </row>
    <row r="1958" spans="1:7" x14ac:dyDescent="0.25">
      <c r="A1958" s="165"/>
      <c r="B1958" s="165"/>
      <c r="C1958" s="165"/>
      <c r="D1958" s="165"/>
      <c r="E1958" s="234" t="s">
        <v>259</v>
      </c>
      <c r="F1958" s="234"/>
      <c r="G1958" s="172">
        <v>5.72</v>
      </c>
    </row>
    <row r="1959" spans="1:7" x14ac:dyDescent="0.25">
      <c r="A1959" s="165"/>
      <c r="B1959" s="165"/>
      <c r="C1959" s="165"/>
      <c r="D1959" s="165"/>
      <c r="E1959" s="234" t="s">
        <v>236</v>
      </c>
      <c r="F1959" s="234"/>
      <c r="G1959" s="172">
        <v>26.02</v>
      </c>
    </row>
    <row r="1960" spans="1:7" x14ac:dyDescent="0.25">
      <c r="A1960" s="165"/>
      <c r="B1960" s="165"/>
      <c r="C1960" s="165"/>
      <c r="D1960" s="165"/>
      <c r="E1960" s="234" t="s">
        <v>1016</v>
      </c>
      <c r="F1960" s="234"/>
      <c r="G1960" s="172">
        <v>6.77</v>
      </c>
    </row>
    <row r="1961" spans="1:7" x14ac:dyDescent="0.25">
      <c r="A1961" s="165"/>
      <c r="B1961" s="165"/>
      <c r="C1961" s="165"/>
      <c r="D1961" s="165"/>
      <c r="E1961" s="234" t="s">
        <v>1017</v>
      </c>
      <c r="F1961" s="234"/>
      <c r="G1961" s="172">
        <v>32.79</v>
      </c>
    </row>
    <row r="1962" spans="1:7" x14ac:dyDescent="0.25">
      <c r="A1962" s="165"/>
      <c r="B1962" s="165"/>
      <c r="C1962" s="230"/>
      <c r="D1962" s="230"/>
      <c r="E1962" s="165"/>
      <c r="F1962" s="165"/>
      <c r="G1962" s="165"/>
    </row>
    <row r="1963" spans="1:7" x14ac:dyDescent="0.25">
      <c r="A1963" s="231" t="s">
        <v>1561</v>
      </c>
      <c r="B1963" s="231"/>
      <c r="C1963" s="231"/>
      <c r="D1963" s="231"/>
      <c r="E1963" s="231"/>
      <c r="F1963" s="231"/>
      <c r="G1963" s="231"/>
    </row>
    <row r="1964" spans="1:7" ht="22.5" x14ac:dyDescent="0.25">
      <c r="A1964" s="232" t="s">
        <v>225</v>
      </c>
      <c r="B1964" s="232"/>
      <c r="C1964" s="166" t="s">
        <v>226</v>
      </c>
      <c r="D1964" s="166" t="s">
        <v>227</v>
      </c>
      <c r="E1964" s="166" t="s">
        <v>228</v>
      </c>
      <c r="F1964" s="166" t="s">
        <v>229</v>
      </c>
      <c r="G1964" s="166" t="s">
        <v>3</v>
      </c>
    </row>
    <row r="1965" spans="1:7" ht="22.5" x14ac:dyDescent="0.25">
      <c r="A1965" s="167" t="s">
        <v>1481</v>
      </c>
      <c r="B1965" s="168" t="s">
        <v>1482</v>
      </c>
      <c r="C1965" s="167" t="s">
        <v>242</v>
      </c>
      <c r="D1965" s="167" t="s">
        <v>128</v>
      </c>
      <c r="E1965" s="169">
        <v>3.6299999999999999E-2</v>
      </c>
      <c r="F1965" s="170">
        <v>53.65</v>
      </c>
      <c r="G1965" s="170">
        <v>1.95</v>
      </c>
    </row>
    <row r="1966" spans="1:7" x14ac:dyDescent="0.25">
      <c r="A1966" s="167" t="s">
        <v>1476</v>
      </c>
      <c r="B1966" s="168" t="s">
        <v>1477</v>
      </c>
      <c r="C1966" s="167" t="s">
        <v>242</v>
      </c>
      <c r="D1966" s="167" t="s">
        <v>128</v>
      </c>
      <c r="E1966" s="169">
        <v>0.247</v>
      </c>
      <c r="F1966" s="170">
        <v>1.51</v>
      </c>
      <c r="G1966" s="170">
        <v>0.37</v>
      </c>
    </row>
    <row r="1967" spans="1:7" ht="22.5" x14ac:dyDescent="0.25">
      <c r="A1967" s="167" t="s">
        <v>1485</v>
      </c>
      <c r="B1967" s="168" t="s">
        <v>1486</v>
      </c>
      <c r="C1967" s="167" t="s">
        <v>242</v>
      </c>
      <c r="D1967" s="167" t="s">
        <v>128</v>
      </c>
      <c r="E1967" s="169">
        <v>5.9299999999999999E-2</v>
      </c>
      <c r="F1967" s="170">
        <v>60.78</v>
      </c>
      <c r="G1967" s="170">
        <v>3.6</v>
      </c>
    </row>
    <row r="1968" spans="1:7" ht="22.5" x14ac:dyDescent="0.25">
      <c r="A1968" s="167" t="s">
        <v>1562</v>
      </c>
      <c r="B1968" s="168" t="s">
        <v>1563</v>
      </c>
      <c r="C1968" s="167" t="s">
        <v>242</v>
      </c>
      <c r="D1968" s="167" t="s">
        <v>133</v>
      </c>
      <c r="E1968" s="169">
        <v>1.05</v>
      </c>
      <c r="F1968" s="170">
        <v>11</v>
      </c>
      <c r="G1968" s="170">
        <v>11.55</v>
      </c>
    </row>
    <row r="1969" spans="1:7" x14ac:dyDescent="0.25">
      <c r="A1969" s="165"/>
      <c r="B1969" s="165"/>
      <c r="C1969" s="165"/>
      <c r="D1969" s="165"/>
      <c r="E1969" s="233" t="s">
        <v>230</v>
      </c>
      <c r="F1969" s="233"/>
      <c r="G1969" s="171">
        <v>17.47</v>
      </c>
    </row>
    <row r="1970" spans="1:7" ht="22.5" x14ac:dyDescent="0.25">
      <c r="A1970" s="232" t="s">
        <v>231</v>
      </c>
      <c r="B1970" s="232"/>
      <c r="C1970" s="166" t="s">
        <v>226</v>
      </c>
      <c r="D1970" s="166" t="s">
        <v>227</v>
      </c>
      <c r="E1970" s="166" t="s">
        <v>228</v>
      </c>
      <c r="F1970" s="166" t="s">
        <v>229</v>
      </c>
      <c r="G1970" s="166" t="s">
        <v>3</v>
      </c>
    </row>
    <row r="1971" spans="1:7" ht="22.5" x14ac:dyDescent="0.25">
      <c r="A1971" s="167" t="s">
        <v>1473</v>
      </c>
      <c r="B1971" s="168" t="s">
        <v>1474</v>
      </c>
      <c r="C1971" s="167" t="s">
        <v>242</v>
      </c>
      <c r="D1971" s="167" t="s">
        <v>232</v>
      </c>
      <c r="E1971" s="169">
        <v>0.74</v>
      </c>
      <c r="F1971" s="170">
        <v>19.510000000000002</v>
      </c>
      <c r="G1971" s="170">
        <v>14.44</v>
      </c>
    </row>
    <row r="1972" spans="1:7" ht="22.5" x14ac:dyDescent="0.25">
      <c r="A1972" s="167" t="s">
        <v>1284</v>
      </c>
      <c r="B1972" s="168" t="s">
        <v>1285</v>
      </c>
      <c r="C1972" s="167" t="s">
        <v>242</v>
      </c>
      <c r="D1972" s="167" t="s">
        <v>232</v>
      </c>
      <c r="E1972" s="169">
        <v>0.74</v>
      </c>
      <c r="F1972" s="170">
        <v>24.06</v>
      </c>
      <c r="G1972" s="170">
        <v>17.8</v>
      </c>
    </row>
    <row r="1973" spans="1:7" x14ac:dyDescent="0.25">
      <c r="A1973" s="165"/>
      <c r="B1973" s="165"/>
      <c r="C1973" s="165"/>
      <c r="D1973" s="165"/>
      <c r="E1973" s="233" t="s">
        <v>234</v>
      </c>
      <c r="F1973" s="233"/>
      <c r="G1973" s="171">
        <v>32.24</v>
      </c>
    </row>
    <row r="1974" spans="1:7" x14ac:dyDescent="0.25">
      <c r="A1974" s="165"/>
      <c r="B1974" s="165"/>
      <c r="C1974" s="165"/>
      <c r="D1974" s="165"/>
      <c r="E1974" s="234" t="s">
        <v>235</v>
      </c>
      <c r="F1974" s="234"/>
      <c r="G1974" s="172">
        <v>49.71</v>
      </c>
    </row>
    <row r="1975" spans="1:7" x14ac:dyDescent="0.25">
      <c r="A1975" s="165"/>
      <c r="B1975" s="165"/>
      <c r="C1975" s="165"/>
      <c r="D1975" s="165"/>
      <c r="E1975" s="234" t="s">
        <v>259</v>
      </c>
      <c r="F1975" s="234"/>
      <c r="G1975" s="172">
        <v>12.56</v>
      </c>
    </row>
    <row r="1976" spans="1:7" x14ac:dyDescent="0.25">
      <c r="A1976" s="165"/>
      <c r="B1976" s="165"/>
      <c r="C1976" s="165"/>
      <c r="D1976" s="165"/>
      <c r="E1976" s="234" t="s">
        <v>236</v>
      </c>
      <c r="F1976" s="234"/>
      <c r="G1976" s="172">
        <v>49.71</v>
      </c>
    </row>
    <row r="1977" spans="1:7" x14ac:dyDescent="0.25">
      <c r="A1977" s="165"/>
      <c r="B1977" s="165"/>
      <c r="C1977" s="165"/>
      <c r="D1977" s="165"/>
      <c r="E1977" s="234" t="s">
        <v>1016</v>
      </c>
      <c r="F1977" s="234"/>
      <c r="G1977" s="172">
        <v>12.93</v>
      </c>
    </row>
    <row r="1978" spans="1:7" x14ac:dyDescent="0.25">
      <c r="A1978" s="165"/>
      <c r="B1978" s="165"/>
      <c r="C1978" s="165"/>
      <c r="D1978" s="165"/>
      <c r="E1978" s="234" t="s">
        <v>1017</v>
      </c>
      <c r="F1978" s="234"/>
      <c r="G1978" s="172">
        <v>62.64</v>
      </c>
    </row>
    <row r="1979" spans="1:7" x14ac:dyDescent="0.25">
      <c r="A1979" s="165"/>
      <c r="B1979" s="165"/>
      <c r="C1979" s="230"/>
      <c r="D1979" s="230"/>
      <c r="E1979" s="165"/>
      <c r="F1979" s="165"/>
      <c r="G1979" s="165"/>
    </row>
    <row r="1980" spans="1:7" x14ac:dyDescent="0.25">
      <c r="A1980" s="231" t="s">
        <v>1564</v>
      </c>
      <c r="B1980" s="231"/>
      <c r="C1980" s="231"/>
      <c r="D1980" s="231"/>
      <c r="E1980" s="231"/>
      <c r="F1980" s="231"/>
      <c r="G1980" s="231"/>
    </row>
    <row r="1981" spans="1:7" ht="22.5" x14ac:dyDescent="0.25">
      <c r="A1981" s="232" t="s">
        <v>225</v>
      </c>
      <c r="B1981" s="232"/>
      <c r="C1981" s="166" t="s">
        <v>226</v>
      </c>
      <c r="D1981" s="166" t="s">
        <v>227</v>
      </c>
      <c r="E1981" s="166" t="s">
        <v>228</v>
      </c>
      <c r="F1981" s="166" t="s">
        <v>229</v>
      </c>
      <c r="G1981" s="166" t="s">
        <v>3</v>
      </c>
    </row>
    <row r="1982" spans="1:7" ht="22.5" x14ac:dyDescent="0.25">
      <c r="A1982" s="167" t="s">
        <v>1481</v>
      </c>
      <c r="B1982" s="168" t="s">
        <v>1482</v>
      </c>
      <c r="C1982" s="167" t="s">
        <v>242</v>
      </c>
      <c r="D1982" s="167" t="s">
        <v>128</v>
      </c>
      <c r="E1982" s="169">
        <v>9.9000000000000008E-3</v>
      </c>
      <c r="F1982" s="170">
        <v>53.65</v>
      </c>
      <c r="G1982" s="170">
        <v>0.53</v>
      </c>
    </row>
    <row r="1983" spans="1:7" ht="22.5" x14ac:dyDescent="0.25">
      <c r="A1983" s="167" t="s">
        <v>1565</v>
      </c>
      <c r="B1983" s="168" t="s">
        <v>1566</v>
      </c>
      <c r="C1983" s="167" t="s">
        <v>242</v>
      </c>
      <c r="D1983" s="167" t="s">
        <v>128</v>
      </c>
      <c r="E1983" s="169">
        <v>1</v>
      </c>
      <c r="F1983" s="170">
        <v>3.41</v>
      </c>
      <c r="G1983" s="170">
        <v>3.41</v>
      </c>
    </row>
    <row r="1984" spans="1:7" x14ac:dyDescent="0.25">
      <c r="A1984" s="167" t="s">
        <v>1476</v>
      </c>
      <c r="B1984" s="168" t="s">
        <v>1477</v>
      </c>
      <c r="C1984" s="167" t="s">
        <v>242</v>
      </c>
      <c r="D1984" s="167" t="s">
        <v>128</v>
      </c>
      <c r="E1984" s="169">
        <v>7.1000000000000004E-3</v>
      </c>
      <c r="F1984" s="170">
        <v>1.51</v>
      </c>
      <c r="G1984" s="170">
        <v>0.01</v>
      </c>
    </row>
    <row r="1985" spans="1:7" ht="22.5" x14ac:dyDescent="0.25">
      <c r="A1985" s="167" t="s">
        <v>1485</v>
      </c>
      <c r="B1985" s="168" t="s">
        <v>1486</v>
      </c>
      <c r="C1985" s="167" t="s">
        <v>242</v>
      </c>
      <c r="D1985" s="167" t="s">
        <v>128</v>
      </c>
      <c r="E1985" s="169">
        <v>1.4999999999999999E-2</v>
      </c>
      <c r="F1985" s="170">
        <v>60.78</v>
      </c>
      <c r="G1985" s="170">
        <v>0.91</v>
      </c>
    </row>
    <row r="1986" spans="1:7" x14ac:dyDescent="0.25">
      <c r="A1986" s="165"/>
      <c r="B1986" s="165"/>
      <c r="C1986" s="165"/>
      <c r="D1986" s="165"/>
      <c r="E1986" s="233" t="s">
        <v>230</v>
      </c>
      <c r="F1986" s="233"/>
      <c r="G1986" s="171">
        <v>4.8600000000000003</v>
      </c>
    </row>
    <row r="1987" spans="1:7" ht="22.5" x14ac:dyDescent="0.25">
      <c r="A1987" s="232" t="s">
        <v>231</v>
      </c>
      <c r="B1987" s="232"/>
      <c r="C1987" s="166" t="s">
        <v>226</v>
      </c>
      <c r="D1987" s="166" t="s">
        <v>227</v>
      </c>
      <c r="E1987" s="166" t="s">
        <v>228</v>
      </c>
      <c r="F1987" s="166" t="s">
        <v>229</v>
      </c>
      <c r="G1987" s="166" t="s">
        <v>3</v>
      </c>
    </row>
    <row r="1988" spans="1:7" ht="22.5" x14ac:dyDescent="0.25">
      <c r="A1988" s="167" t="s">
        <v>1473</v>
      </c>
      <c r="B1988" s="168" t="s">
        <v>1474</v>
      </c>
      <c r="C1988" s="167" t="s">
        <v>242</v>
      </c>
      <c r="D1988" s="167" t="s">
        <v>232</v>
      </c>
      <c r="E1988" s="169">
        <v>0.11</v>
      </c>
      <c r="F1988" s="170">
        <v>19.510000000000002</v>
      </c>
      <c r="G1988" s="170">
        <v>2.15</v>
      </c>
    </row>
    <row r="1989" spans="1:7" ht="22.5" x14ac:dyDescent="0.25">
      <c r="A1989" s="167" t="s">
        <v>1284</v>
      </c>
      <c r="B1989" s="168" t="s">
        <v>1285</v>
      </c>
      <c r="C1989" s="167" t="s">
        <v>242</v>
      </c>
      <c r="D1989" s="167" t="s">
        <v>232</v>
      </c>
      <c r="E1989" s="169">
        <v>0.11</v>
      </c>
      <c r="F1989" s="170">
        <v>24.06</v>
      </c>
      <c r="G1989" s="170">
        <v>2.65</v>
      </c>
    </row>
    <row r="1990" spans="1:7" x14ac:dyDescent="0.25">
      <c r="A1990" s="165"/>
      <c r="B1990" s="165"/>
      <c r="C1990" s="165"/>
      <c r="D1990" s="165"/>
      <c r="E1990" s="233" t="s">
        <v>234</v>
      </c>
      <c r="F1990" s="233"/>
      <c r="G1990" s="171">
        <v>4.8</v>
      </c>
    </row>
    <row r="1991" spans="1:7" x14ac:dyDescent="0.25">
      <c r="A1991" s="165"/>
      <c r="B1991" s="165"/>
      <c r="C1991" s="165"/>
      <c r="D1991" s="165"/>
      <c r="E1991" s="234" t="s">
        <v>235</v>
      </c>
      <c r="F1991" s="234"/>
      <c r="G1991" s="172">
        <v>9.66</v>
      </c>
    </row>
    <row r="1992" spans="1:7" x14ac:dyDescent="0.25">
      <c r="A1992" s="165"/>
      <c r="B1992" s="165"/>
      <c r="C1992" s="165"/>
      <c r="D1992" s="165"/>
      <c r="E1992" s="234" t="s">
        <v>259</v>
      </c>
      <c r="F1992" s="234"/>
      <c r="G1992" s="172">
        <v>1.91</v>
      </c>
    </row>
    <row r="1993" spans="1:7" x14ac:dyDescent="0.25">
      <c r="A1993" s="165"/>
      <c r="B1993" s="165"/>
      <c r="C1993" s="165"/>
      <c r="D1993" s="165"/>
      <c r="E1993" s="234" t="s">
        <v>236</v>
      </c>
      <c r="F1993" s="234"/>
      <c r="G1993" s="172">
        <v>9.66</v>
      </c>
    </row>
    <row r="1994" spans="1:7" x14ac:dyDescent="0.25">
      <c r="A1994" s="165"/>
      <c r="B1994" s="165"/>
      <c r="C1994" s="165"/>
      <c r="D1994" s="165"/>
      <c r="E1994" s="234" t="s">
        <v>1016</v>
      </c>
      <c r="F1994" s="234"/>
      <c r="G1994" s="172">
        <v>2.5099999999999998</v>
      </c>
    </row>
    <row r="1995" spans="1:7" x14ac:dyDescent="0.25">
      <c r="A1995" s="165"/>
      <c r="B1995" s="165"/>
      <c r="C1995" s="165"/>
      <c r="D1995" s="165"/>
      <c r="E1995" s="234" t="s">
        <v>1017</v>
      </c>
      <c r="F1995" s="234"/>
      <c r="G1995" s="172">
        <v>12.17</v>
      </c>
    </row>
    <row r="1996" spans="1:7" x14ac:dyDescent="0.25">
      <c r="A1996" s="165"/>
      <c r="B1996" s="165"/>
      <c r="C1996" s="230"/>
      <c r="D1996" s="230"/>
      <c r="E1996" s="165"/>
      <c r="F1996" s="165"/>
      <c r="G1996" s="165"/>
    </row>
    <row r="1997" spans="1:7" x14ac:dyDescent="0.25">
      <c r="A1997" s="231" t="s">
        <v>1567</v>
      </c>
      <c r="B1997" s="231"/>
      <c r="C1997" s="231"/>
      <c r="D1997" s="231"/>
      <c r="E1997" s="231"/>
      <c r="F1997" s="231"/>
      <c r="G1997" s="231"/>
    </row>
    <row r="1998" spans="1:7" ht="22.5" x14ac:dyDescent="0.25">
      <c r="A1998" s="232" t="s">
        <v>225</v>
      </c>
      <c r="B1998" s="232"/>
      <c r="C1998" s="166" t="s">
        <v>226</v>
      </c>
      <c r="D1998" s="166" t="s">
        <v>227</v>
      </c>
      <c r="E1998" s="166" t="s">
        <v>228</v>
      </c>
      <c r="F1998" s="166" t="s">
        <v>229</v>
      </c>
      <c r="G1998" s="166" t="s">
        <v>3</v>
      </c>
    </row>
    <row r="1999" spans="1:7" ht="22.5" x14ac:dyDescent="0.25">
      <c r="A1999" s="167" t="s">
        <v>1568</v>
      </c>
      <c r="B1999" s="168" t="s">
        <v>1569</v>
      </c>
      <c r="C1999" s="167" t="s">
        <v>242</v>
      </c>
      <c r="D1999" s="167" t="s">
        <v>128</v>
      </c>
      <c r="E1999" s="169">
        <v>2</v>
      </c>
      <c r="F1999" s="170">
        <v>3</v>
      </c>
      <c r="G1999" s="170">
        <v>6</v>
      </c>
    </row>
    <row r="2000" spans="1:7" ht="22.5" x14ac:dyDescent="0.25">
      <c r="A2000" s="167" t="s">
        <v>1570</v>
      </c>
      <c r="B2000" s="168" t="s">
        <v>1571</v>
      </c>
      <c r="C2000" s="167" t="s">
        <v>242</v>
      </c>
      <c r="D2000" s="167" t="s">
        <v>128</v>
      </c>
      <c r="E2000" s="169">
        <v>1</v>
      </c>
      <c r="F2000" s="170">
        <v>16</v>
      </c>
      <c r="G2000" s="170">
        <v>16</v>
      </c>
    </row>
    <row r="2001" spans="1:7" ht="33.75" x14ac:dyDescent="0.25">
      <c r="A2001" s="167" t="s">
        <v>1572</v>
      </c>
      <c r="B2001" s="168" t="s">
        <v>1573</v>
      </c>
      <c r="C2001" s="167" t="s">
        <v>242</v>
      </c>
      <c r="D2001" s="167" t="s">
        <v>128</v>
      </c>
      <c r="E2001" s="169">
        <v>0.115</v>
      </c>
      <c r="F2001" s="170">
        <v>22.14</v>
      </c>
      <c r="G2001" s="170">
        <v>2.5499999999999998</v>
      </c>
    </row>
    <row r="2002" spans="1:7" x14ac:dyDescent="0.25">
      <c r="A2002" s="165"/>
      <c r="B2002" s="165"/>
      <c r="C2002" s="165"/>
      <c r="D2002" s="165"/>
      <c r="E2002" s="233" t="s">
        <v>230</v>
      </c>
      <c r="F2002" s="233"/>
      <c r="G2002" s="171">
        <v>24.55</v>
      </c>
    </row>
    <row r="2003" spans="1:7" ht="22.5" x14ac:dyDescent="0.25">
      <c r="A2003" s="232" t="s">
        <v>231</v>
      </c>
      <c r="B2003" s="232"/>
      <c r="C2003" s="166" t="s">
        <v>226</v>
      </c>
      <c r="D2003" s="166" t="s">
        <v>227</v>
      </c>
      <c r="E2003" s="166" t="s">
        <v>228</v>
      </c>
      <c r="F2003" s="166" t="s">
        <v>229</v>
      </c>
      <c r="G2003" s="166" t="s">
        <v>3</v>
      </c>
    </row>
    <row r="2004" spans="1:7" ht="22.5" x14ac:dyDescent="0.25">
      <c r="A2004" s="167" t="s">
        <v>1473</v>
      </c>
      <c r="B2004" s="168" t="s">
        <v>1474</v>
      </c>
      <c r="C2004" s="167" t="s">
        <v>242</v>
      </c>
      <c r="D2004" s="167" t="s">
        <v>232</v>
      </c>
      <c r="E2004" s="169">
        <v>0.18</v>
      </c>
      <c r="F2004" s="170">
        <v>19.510000000000002</v>
      </c>
      <c r="G2004" s="170">
        <v>3.51</v>
      </c>
    </row>
    <row r="2005" spans="1:7" ht="22.5" x14ac:dyDescent="0.25">
      <c r="A2005" s="167" t="s">
        <v>1284</v>
      </c>
      <c r="B2005" s="168" t="s">
        <v>1285</v>
      </c>
      <c r="C2005" s="167" t="s">
        <v>242</v>
      </c>
      <c r="D2005" s="167" t="s">
        <v>232</v>
      </c>
      <c r="E2005" s="169">
        <v>0.18</v>
      </c>
      <c r="F2005" s="170">
        <v>24.06</v>
      </c>
      <c r="G2005" s="170">
        <v>4.33</v>
      </c>
    </row>
    <row r="2006" spans="1:7" x14ac:dyDescent="0.25">
      <c r="A2006" s="165"/>
      <c r="B2006" s="165"/>
      <c r="C2006" s="165"/>
      <c r="D2006" s="165"/>
      <c r="E2006" s="233" t="s">
        <v>234</v>
      </c>
      <c r="F2006" s="233"/>
      <c r="G2006" s="171">
        <v>7.84</v>
      </c>
    </row>
    <row r="2007" spans="1:7" x14ac:dyDescent="0.25">
      <c r="A2007" s="165"/>
      <c r="B2007" s="165"/>
      <c r="C2007" s="165"/>
      <c r="D2007" s="165"/>
      <c r="E2007" s="234" t="s">
        <v>235</v>
      </c>
      <c r="F2007" s="234"/>
      <c r="G2007" s="172">
        <v>32.39</v>
      </c>
    </row>
    <row r="2008" spans="1:7" x14ac:dyDescent="0.25">
      <c r="A2008" s="165"/>
      <c r="B2008" s="165"/>
      <c r="C2008" s="165"/>
      <c r="D2008" s="165"/>
      <c r="E2008" s="234" t="s">
        <v>259</v>
      </c>
      <c r="F2008" s="234"/>
      <c r="G2008" s="172">
        <v>3.11</v>
      </c>
    </row>
    <row r="2009" spans="1:7" x14ac:dyDescent="0.25">
      <c r="A2009" s="165"/>
      <c r="B2009" s="165"/>
      <c r="C2009" s="165"/>
      <c r="D2009" s="165"/>
      <c r="E2009" s="234" t="s">
        <v>236</v>
      </c>
      <c r="F2009" s="234"/>
      <c r="G2009" s="172">
        <v>32.39</v>
      </c>
    </row>
    <row r="2010" spans="1:7" x14ac:dyDescent="0.25">
      <c r="A2010" s="165"/>
      <c r="B2010" s="165"/>
      <c r="C2010" s="165"/>
      <c r="D2010" s="165"/>
      <c r="E2010" s="234" t="s">
        <v>1016</v>
      </c>
      <c r="F2010" s="234"/>
      <c r="G2010" s="172">
        <v>8.42</v>
      </c>
    </row>
    <row r="2011" spans="1:7" x14ac:dyDescent="0.25">
      <c r="A2011" s="165"/>
      <c r="B2011" s="165"/>
      <c r="C2011" s="165"/>
      <c r="D2011" s="165"/>
      <c r="E2011" s="234" t="s">
        <v>1017</v>
      </c>
      <c r="F2011" s="234"/>
      <c r="G2011" s="172">
        <v>40.81</v>
      </c>
    </row>
    <row r="2012" spans="1:7" x14ac:dyDescent="0.25">
      <c r="A2012" s="165"/>
      <c r="B2012" s="165"/>
      <c r="C2012" s="230"/>
      <c r="D2012" s="230"/>
      <c r="E2012" s="165"/>
      <c r="F2012" s="165"/>
      <c r="G2012" s="165"/>
    </row>
    <row r="2013" spans="1:7" x14ac:dyDescent="0.25">
      <c r="A2013" s="231" t="s">
        <v>1574</v>
      </c>
      <c r="B2013" s="231"/>
      <c r="C2013" s="231"/>
      <c r="D2013" s="231"/>
      <c r="E2013" s="231"/>
      <c r="F2013" s="231"/>
      <c r="G2013" s="231"/>
    </row>
    <row r="2014" spans="1:7" ht="22.5" x14ac:dyDescent="0.25">
      <c r="A2014" s="232" t="s">
        <v>225</v>
      </c>
      <c r="B2014" s="232"/>
      <c r="C2014" s="166" t="s">
        <v>226</v>
      </c>
      <c r="D2014" s="166" t="s">
        <v>227</v>
      </c>
      <c r="E2014" s="166" t="s">
        <v>228</v>
      </c>
      <c r="F2014" s="166" t="s">
        <v>229</v>
      </c>
      <c r="G2014" s="166" t="s">
        <v>3</v>
      </c>
    </row>
    <row r="2015" spans="1:7" ht="22.5" x14ac:dyDescent="0.25">
      <c r="A2015" s="167" t="s">
        <v>1481</v>
      </c>
      <c r="B2015" s="168" t="s">
        <v>1482</v>
      </c>
      <c r="C2015" s="167" t="s">
        <v>242</v>
      </c>
      <c r="D2015" s="167" t="s">
        <v>128</v>
      </c>
      <c r="E2015" s="169">
        <v>9.9000000000000008E-3</v>
      </c>
      <c r="F2015" s="170">
        <v>53.65</v>
      </c>
      <c r="G2015" s="170">
        <v>0.53</v>
      </c>
    </row>
    <row r="2016" spans="1:7" ht="22.5" x14ac:dyDescent="0.25">
      <c r="A2016" s="167" t="s">
        <v>1575</v>
      </c>
      <c r="B2016" s="168" t="s">
        <v>1576</v>
      </c>
      <c r="C2016" s="167" t="s">
        <v>242</v>
      </c>
      <c r="D2016" s="167" t="s">
        <v>128</v>
      </c>
      <c r="E2016" s="169">
        <v>1</v>
      </c>
      <c r="F2016" s="170">
        <v>0.8</v>
      </c>
      <c r="G2016" s="170">
        <v>0.8</v>
      </c>
    </row>
    <row r="2017" spans="1:7" x14ac:dyDescent="0.25">
      <c r="A2017" s="167" t="s">
        <v>1476</v>
      </c>
      <c r="B2017" s="168" t="s">
        <v>1477</v>
      </c>
      <c r="C2017" s="167" t="s">
        <v>242</v>
      </c>
      <c r="D2017" s="167" t="s">
        <v>128</v>
      </c>
      <c r="E2017" s="169">
        <v>7.1000000000000004E-3</v>
      </c>
      <c r="F2017" s="170">
        <v>1.51</v>
      </c>
      <c r="G2017" s="170">
        <v>0.01</v>
      </c>
    </row>
    <row r="2018" spans="1:7" ht="22.5" x14ac:dyDescent="0.25">
      <c r="A2018" s="167" t="s">
        <v>1485</v>
      </c>
      <c r="B2018" s="168" t="s">
        <v>1486</v>
      </c>
      <c r="C2018" s="167" t="s">
        <v>242</v>
      </c>
      <c r="D2018" s="167" t="s">
        <v>128</v>
      </c>
      <c r="E2018" s="169">
        <v>1.4999999999999999E-2</v>
      </c>
      <c r="F2018" s="170">
        <v>60.78</v>
      </c>
      <c r="G2018" s="170">
        <v>0.91</v>
      </c>
    </row>
    <row r="2019" spans="1:7" x14ac:dyDescent="0.25">
      <c r="A2019" s="165"/>
      <c r="B2019" s="165"/>
      <c r="C2019" s="165"/>
      <c r="D2019" s="165"/>
      <c r="E2019" s="233" t="s">
        <v>230</v>
      </c>
      <c r="F2019" s="233"/>
      <c r="G2019" s="171">
        <v>2.25</v>
      </c>
    </row>
    <row r="2020" spans="1:7" ht="22.5" x14ac:dyDescent="0.25">
      <c r="A2020" s="232" t="s">
        <v>231</v>
      </c>
      <c r="B2020" s="232"/>
      <c r="C2020" s="166" t="s">
        <v>226</v>
      </c>
      <c r="D2020" s="166" t="s">
        <v>227</v>
      </c>
      <c r="E2020" s="166" t="s">
        <v>228</v>
      </c>
      <c r="F2020" s="166" t="s">
        <v>229</v>
      </c>
      <c r="G2020" s="166" t="s">
        <v>3</v>
      </c>
    </row>
    <row r="2021" spans="1:7" ht="22.5" x14ac:dyDescent="0.25">
      <c r="A2021" s="167" t="s">
        <v>1473</v>
      </c>
      <c r="B2021" s="168" t="s">
        <v>1474</v>
      </c>
      <c r="C2021" s="167" t="s">
        <v>242</v>
      </c>
      <c r="D2021" s="167" t="s">
        <v>232</v>
      </c>
      <c r="E2021" s="169">
        <v>0.1</v>
      </c>
      <c r="F2021" s="170">
        <v>19.510000000000002</v>
      </c>
      <c r="G2021" s="170">
        <v>1.95</v>
      </c>
    </row>
    <row r="2022" spans="1:7" ht="22.5" x14ac:dyDescent="0.25">
      <c r="A2022" s="167" t="s">
        <v>1284</v>
      </c>
      <c r="B2022" s="168" t="s">
        <v>1285</v>
      </c>
      <c r="C2022" s="167" t="s">
        <v>242</v>
      </c>
      <c r="D2022" s="167" t="s">
        <v>232</v>
      </c>
      <c r="E2022" s="169">
        <v>0.08</v>
      </c>
      <c r="F2022" s="170">
        <v>24.06</v>
      </c>
      <c r="G2022" s="170">
        <v>1.92</v>
      </c>
    </row>
    <row r="2023" spans="1:7" x14ac:dyDescent="0.25">
      <c r="A2023" s="165"/>
      <c r="B2023" s="165"/>
      <c r="C2023" s="165"/>
      <c r="D2023" s="165"/>
      <c r="E2023" s="233" t="s">
        <v>234</v>
      </c>
      <c r="F2023" s="233"/>
      <c r="G2023" s="171">
        <v>3.87</v>
      </c>
    </row>
    <row r="2024" spans="1:7" x14ac:dyDescent="0.25">
      <c r="A2024" s="165"/>
      <c r="B2024" s="165"/>
      <c r="C2024" s="165"/>
      <c r="D2024" s="165"/>
      <c r="E2024" s="234" t="s">
        <v>235</v>
      </c>
      <c r="F2024" s="234"/>
      <c r="G2024" s="172">
        <v>6.12</v>
      </c>
    </row>
    <row r="2025" spans="1:7" x14ac:dyDescent="0.25">
      <c r="A2025" s="165"/>
      <c r="B2025" s="165"/>
      <c r="C2025" s="165"/>
      <c r="D2025" s="165"/>
      <c r="E2025" s="234" t="s">
        <v>259</v>
      </c>
      <c r="F2025" s="234"/>
      <c r="G2025" s="172">
        <v>1.53</v>
      </c>
    </row>
    <row r="2026" spans="1:7" x14ac:dyDescent="0.25">
      <c r="A2026" s="165"/>
      <c r="B2026" s="165"/>
      <c r="C2026" s="165"/>
      <c r="D2026" s="165"/>
      <c r="E2026" s="234" t="s">
        <v>236</v>
      </c>
      <c r="F2026" s="234"/>
      <c r="G2026" s="172">
        <v>6.12</v>
      </c>
    </row>
    <row r="2027" spans="1:7" x14ac:dyDescent="0.25">
      <c r="A2027" s="165"/>
      <c r="B2027" s="165"/>
      <c r="C2027" s="165"/>
      <c r="D2027" s="165"/>
      <c r="E2027" s="234" t="s">
        <v>1016</v>
      </c>
      <c r="F2027" s="234"/>
      <c r="G2027" s="172">
        <v>1.59</v>
      </c>
    </row>
    <row r="2028" spans="1:7" x14ac:dyDescent="0.25">
      <c r="A2028" s="165"/>
      <c r="B2028" s="165"/>
      <c r="C2028" s="165"/>
      <c r="D2028" s="165"/>
      <c r="E2028" s="234" t="s">
        <v>1017</v>
      </c>
      <c r="F2028" s="234"/>
      <c r="G2028" s="172">
        <v>7.71</v>
      </c>
    </row>
    <row r="2029" spans="1:7" x14ac:dyDescent="0.25">
      <c r="A2029" s="165"/>
      <c r="B2029" s="165"/>
      <c r="C2029" s="230"/>
      <c r="D2029" s="230"/>
      <c r="E2029" s="165"/>
      <c r="F2029" s="165"/>
      <c r="G2029" s="165"/>
    </row>
    <row r="2030" spans="1:7" x14ac:dyDescent="0.25">
      <c r="A2030" s="231" t="s">
        <v>1577</v>
      </c>
      <c r="B2030" s="231"/>
      <c r="C2030" s="231"/>
      <c r="D2030" s="231"/>
      <c r="E2030" s="231"/>
      <c r="F2030" s="231"/>
      <c r="G2030" s="231"/>
    </row>
    <row r="2031" spans="1:7" ht="22.5" x14ac:dyDescent="0.25">
      <c r="A2031" s="232" t="s">
        <v>225</v>
      </c>
      <c r="B2031" s="232"/>
      <c r="C2031" s="166" t="s">
        <v>226</v>
      </c>
      <c r="D2031" s="166" t="s">
        <v>227</v>
      </c>
      <c r="E2031" s="166" t="s">
        <v>228</v>
      </c>
      <c r="F2031" s="166" t="s">
        <v>229</v>
      </c>
      <c r="G2031" s="166" t="s">
        <v>3</v>
      </c>
    </row>
    <row r="2032" spans="1:7" ht="22.5" x14ac:dyDescent="0.25">
      <c r="A2032" s="167" t="s">
        <v>1481</v>
      </c>
      <c r="B2032" s="168" t="s">
        <v>1482</v>
      </c>
      <c r="C2032" s="167" t="s">
        <v>242</v>
      </c>
      <c r="D2032" s="167" t="s">
        <v>128</v>
      </c>
      <c r="E2032" s="169">
        <v>9.9000000000000008E-3</v>
      </c>
      <c r="F2032" s="170">
        <v>53.65</v>
      </c>
      <c r="G2032" s="170">
        <v>0.53</v>
      </c>
    </row>
    <row r="2033" spans="1:7" ht="22.5" x14ac:dyDescent="0.25">
      <c r="A2033" s="167" t="s">
        <v>1578</v>
      </c>
      <c r="B2033" s="168" t="s">
        <v>1579</v>
      </c>
      <c r="C2033" s="167" t="s">
        <v>242</v>
      </c>
      <c r="D2033" s="167" t="s">
        <v>128</v>
      </c>
      <c r="E2033" s="169">
        <v>1</v>
      </c>
      <c r="F2033" s="170">
        <v>2.95</v>
      </c>
      <c r="G2033" s="170">
        <v>2.95</v>
      </c>
    </row>
    <row r="2034" spans="1:7" x14ac:dyDescent="0.25">
      <c r="A2034" s="167" t="s">
        <v>1476</v>
      </c>
      <c r="B2034" s="168" t="s">
        <v>1477</v>
      </c>
      <c r="C2034" s="167" t="s">
        <v>242</v>
      </c>
      <c r="D2034" s="167" t="s">
        <v>128</v>
      </c>
      <c r="E2034" s="169">
        <v>7.1000000000000004E-3</v>
      </c>
      <c r="F2034" s="170">
        <v>1.51</v>
      </c>
      <c r="G2034" s="170">
        <v>0.01</v>
      </c>
    </row>
    <row r="2035" spans="1:7" ht="22.5" x14ac:dyDescent="0.25">
      <c r="A2035" s="167" t="s">
        <v>1485</v>
      </c>
      <c r="B2035" s="168" t="s">
        <v>1486</v>
      </c>
      <c r="C2035" s="167" t="s">
        <v>242</v>
      </c>
      <c r="D2035" s="167" t="s">
        <v>128</v>
      </c>
      <c r="E2035" s="169">
        <v>1.4999999999999999E-2</v>
      </c>
      <c r="F2035" s="170">
        <v>60.78</v>
      </c>
      <c r="G2035" s="170">
        <v>0.91</v>
      </c>
    </row>
    <row r="2036" spans="1:7" x14ac:dyDescent="0.25">
      <c r="A2036" s="165"/>
      <c r="B2036" s="165"/>
      <c r="C2036" s="165"/>
      <c r="D2036" s="165"/>
      <c r="E2036" s="233" t="s">
        <v>230</v>
      </c>
      <c r="F2036" s="233"/>
      <c r="G2036" s="171">
        <v>4.4000000000000004</v>
      </c>
    </row>
    <row r="2037" spans="1:7" ht="22.5" x14ac:dyDescent="0.25">
      <c r="A2037" s="232" t="s">
        <v>231</v>
      </c>
      <c r="B2037" s="232"/>
      <c r="C2037" s="166" t="s">
        <v>226</v>
      </c>
      <c r="D2037" s="166" t="s">
        <v>227</v>
      </c>
      <c r="E2037" s="166" t="s">
        <v>228</v>
      </c>
      <c r="F2037" s="166" t="s">
        <v>229</v>
      </c>
      <c r="G2037" s="166" t="s">
        <v>3</v>
      </c>
    </row>
    <row r="2038" spans="1:7" ht="22.5" x14ac:dyDescent="0.25">
      <c r="A2038" s="167" t="s">
        <v>1473</v>
      </c>
      <c r="B2038" s="168" t="s">
        <v>1474</v>
      </c>
      <c r="C2038" s="167" t="s">
        <v>242</v>
      </c>
      <c r="D2038" s="167" t="s">
        <v>232</v>
      </c>
      <c r="E2038" s="169">
        <v>0.11</v>
      </c>
      <c r="F2038" s="170">
        <v>19.510000000000002</v>
      </c>
      <c r="G2038" s="170">
        <v>2.15</v>
      </c>
    </row>
    <row r="2039" spans="1:7" ht="22.5" x14ac:dyDescent="0.25">
      <c r="A2039" s="167" t="s">
        <v>1284</v>
      </c>
      <c r="B2039" s="168" t="s">
        <v>1285</v>
      </c>
      <c r="C2039" s="167" t="s">
        <v>242</v>
      </c>
      <c r="D2039" s="167" t="s">
        <v>232</v>
      </c>
      <c r="E2039" s="169">
        <v>0.11</v>
      </c>
      <c r="F2039" s="170">
        <v>24.06</v>
      </c>
      <c r="G2039" s="170">
        <v>2.65</v>
      </c>
    </row>
    <row r="2040" spans="1:7" x14ac:dyDescent="0.25">
      <c r="A2040" s="165"/>
      <c r="B2040" s="165"/>
      <c r="C2040" s="165"/>
      <c r="D2040" s="165"/>
      <c r="E2040" s="233" t="s">
        <v>234</v>
      </c>
      <c r="F2040" s="233"/>
      <c r="G2040" s="171">
        <v>4.8</v>
      </c>
    </row>
    <row r="2041" spans="1:7" x14ac:dyDescent="0.25">
      <c r="A2041" s="165"/>
      <c r="B2041" s="165"/>
      <c r="C2041" s="165"/>
      <c r="D2041" s="165"/>
      <c r="E2041" s="234" t="s">
        <v>235</v>
      </c>
      <c r="F2041" s="234"/>
      <c r="G2041" s="172">
        <v>9.1999999999999993</v>
      </c>
    </row>
    <row r="2042" spans="1:7" x14ac:dyDescent="0.25">
      <c r="A2042" s="165"/>
      <c r="B2042" s="165"/>
      <c r="C2042" s="165"/>
      <c r="D2042" s="165"/>
      <c r="E2042" s="234" t="s">
        <v>259</v>
      </c>
      <c r="F2042" s="234"/>
      <c r="G2042" s="172">
        <v>1.91</v>
      </c>
    </row>
    <row r="2043" spans="1:7" x14ac:dyDescent="0.25">
      <c r="A2043" s="165"/>
      <c r="B2043" s="165"/>
      <c r="C2043" s="165"/>
      <c r="D2043" s="165"/>
      <c r="E2043" s="234" t="s">
        <v>236</v>
      </c>
      <c r="F2043" s="234"/>
      <c r="G2043" s="172">
        <v>9.1999999999999993</v>
      </c>
    </row>
    <row r="2044" spans="1:7" x14ac:dyDescent="0.25">
      <c r="A2044" s="165"/>
      <c r="B2044" s="165"/>
      <c r="C2044" s="165"/>
      <c r="D2044" s="165"/>
      <c r="E2044" s="234" t="s">
        <v>1016</v>
      </c>
      <c r="F2044" s="234"/>
      <c r="G2044" s="172">
        <v>2.39</v>
      </c>
    </row>
    <row r="2045" spans="1:7" x14ac:dyDescent="0.25">
      <c r="A2045" s="165"/>
      <c r="B2045" s="165"/>
      <c r="C2045" s="165"/>
      <c r="D2045" s="165"/>
      <c r="E2045" s="234" t="s">
        <v>1017</v>
      </c>
      <c r="F2045" s="234"/>
      <c r="G2045" s="172">
        <v>11.59</v>
      </c>
    </row>
    <row r="2046" spans="1:7" x14ac:dyDescent="0.25">
      <c r="A2046" s="165"/>
      <c r="B2046" s="165"/>
      <c r="C2046" s="230"/>
      <c r="D2046" s="230"/>
      <c r="E2046" s="165"/>
      <c r="F2046" s="165"/>
      <c r="G2046" s="165"/>
    </row>
    <row r="2047" spans="1:7" x14ac:dyDescent="0.25">
      <c r="A2047" s="231" t="s">
        <v>1580</v>
      </c>
      <c r="B2047" s="231"/>
      <c r="C2047" s="231"/>
      <c r="D2047" s="231"/>
      <c r="E2047" s="231"/>
      <c r="F2047" s="231"/>
      <c r="G2047" s="231"/>
    </row>
    <row r="2048" spans="1:7" ht="22.5" x14ac:dyDescent="0.25">
      <c r="A2048" s="232" t="s">
        <v>225</v>
      </c>
      <c r="B2048" s="232"/>
      <c r="C2048" s="166" t="s">
        <v>226</v>
      </c>
      <c r="D2048" s="166" t="s">
        <v>227</v>
      </c>
      <c r="E2048" s="166" t="s">
        <v>228</v>
      </c>
      <c r="F2048" s="166" t="s">
        <v>229</v>
      </c>
      <c r="G2048" s="166" t="s">
        <v>3</v>
      </c>
    </row>
    <row r="2049" spans="1:7" ht="22.5" x14ac:dyDescent="0.25">
      <c r="A2049" s="167" t="s">
        <v>1481</v>
      </c>
      <c r="B2049" s="168" t="s">
        <v>1482</v>
      </c>
      <c r="C2049" s="167" t="s">
        <v>242</v>
      </c>
      <c r="D2049" s="167" t="s">
        <v>128</v>
      </c>
      <c r="E2049" s="169">
        <v>1.4800000000000001E-2</v>
      </c>
      <c r="F2049" s="170">
        <v>53.65</v>
      </c>
      <c r="G2049" s="170">
        <v>0.79</v>
      </c>
    </row>
    <row r="2050" spans="1:7" ht="22.5" x14ac:dyDescent="0.25">
      <c r="A2050" s="167" t="s">
        <v>1581</v>
      </c>
      <c r="B2050" s="168" t="s">
        <v>1582</v>
      </c>
      <c r="C2050" s="167" t="s">
        <v>242</v>
      </c>
      <c r="D2050" s="167" t="s">
        <v>128</v>
      </c>
      <c r="E2050" s="169">
        <v>1</v>
      </c>
      <c r="F2050" s="170">
        <v>3</v>
      </c>
      <c r="G2050" s="170">
        <v>3</v>
      </c>
    </row>
    <row r="2051" spans="1:7" x14ac:dyDescent="0.25">
      <c r="A2051" s="167" t="s">
        <v>1476</v>
      </c>
      <c r="B2051" s="168" t="s">
        <v>1477</v>
      </c>
      <c r="C2051" s="167" t="s">
        <v>242</v>
      </c>
      <c r="D2051" s="167" t="s">
        <v>128</v>
      </c>
      <c r="E2051" s="169">
        <v>1.0699999999999999E-2</v>
      </c>
      <c r="F2051" s="170">
        <v>1.51</v>
      </c>
      <c r="G2051" s="170">
        <v>0.02</v>
      </c>
    </row>
    <row r="2052" spans="1:7" ht="22.5" x14ac:dyDescent="0.25">
      <c r="A2052" s="167" t="s">
        <v>1485</v>
      </c>
      <c r="B2052" s="168" t="s">
        <v>1486</v>
      </c>
      <c r="C2052" s="167" t="s">
        <v>242</v>
      </c>
      <c r="D2052" s="167" t="s">
        <v>128</v>
      </c>
      <c r="E2052" s="169">
        <v>2.2499999999999999E-2</v>
      </c>
      <c r="F2052" s="170">
        <v>60.78</v>
      </c>
      <c r="G2052" s="170">
        <v>1.37</v>
      </c>
    </row>
    <row r="2053" spans="1:7" x14ac:dyDescent="0.25">
      <c r="A2053" s="165"/>
      <c r="B2053" s="165"/>
      <c r="C2053" s="165"/>
      <c r="D2053" s="165"/>
      <c r="E2053" s="233" t="s">
        <v>230</v>
      </c>
      <c r="F2053" s="233"/>
      <c r="G2053" s="171">
        <v>5.18</v>
      </c>
    </row>
    <row r="2054" spans="1:7" ht="22.5" x14ac:dyDescent="0.25">
      <c r="A2054" s="232" t="s">
        <v>231</v>
      </c>
      <c r="B2054" s="232"/>
      <c r="C2054" s="166" t="s">
        <v>226</v>
      </c>
      <c r="D2054" s="166" t="s">
        <v>227</v>
      </c>
      <c r="E2054" s="166" t="s">
        <v>228</v>
      </c>
      <c r="F2054" s="166" t="s">
        <v>229</v>
      </c>
      <c r="G2054" s="166" t="s">
        <v>3</v>
      </c>
    </row>
    <row r="2055" spans="1:7" ht="22.5" x14ac:dyDescent="0.25">
      <c r="A2055" s="167" t="s">
        <v>1473</v>
      </c>
      <c r="B2055" s="168" t="s">
        <v>1474</v>
      </c>
      <c r="C2055" s="167" t="s">
        <v>242</v>
      </c>
      <c r="D2055" s="167" t="s">
        <v>232</v>
      </c>
      <c r="E2055" s="169">
        <v>0.13</v>
      </c>
      <c r="F2055" s="170">
        <v>19.510000000000002</v>
      </c>
      <c r="G2055" s="170">
        <v>2.54</v>
      </c>
    </row>
    <row r="2056" spans="1:7" ht="22.5" x14ac:dyDescent="0.25">
      <c r="A2056" s="167" t="s">
        <v>1284</v>
      </c>
      <c r="B2056" s="168" t="s">
        <v>1285</v>
      </c>
      <c r="C2056" s="167" t="s">
        <v>242</v>
      </c>
      <c r="D2056" s="167" t="s">
        <v>232</v>
      </c>
      <c r="E2056" s="169">
        <v>0.13</v>
      </c>
      <c r="F2056" s="170">
        <v>24.06</v>
      </c>
      <c r="G2056" s="170">
        <v>3.13</v>
      </c>
    </row>
    <row r="2057" spans="1:7" x14ac:dyDescent="0.25">
      <c r="A2057" s="165"/>
      <c r="B2057" s="165"/>
      <c r="C2057" s="165"/>
      <c r="D2057" s="165"/>
      <c r="E2057" s="233" t="s">
        <v>234</v>
      </c>
      <c r="F2057" s="233"/>
      <c r="G2057" s="171">
        <v>5.67</v>
      </c>
    </row>
    <row r="2058" spans="1:7" x14ac:dyDescent="0.25">
      <c r="A2058" s="165"/>
      <c r="B2058" s="165"/>
      <c r="C2058" s="165"/>
      <c r="D2058" s="165"/>
      <c r="E2058" s="234" t="s">
        <v>235</v>
      </c>
      <c r="F2058" s="234"/>
      <c r="G2058" s="172">
        <v>10.85</v>
      </c>
    </row>
    <row r="2059" spans="1:7" x14ac:dyDescent="0.25">
      <c r="A2059" s="165"/>
      <c r="B2059" s="165"/>
      <c r="C2059" s="165"/>
      <c r="D2059" s="165"/>
      <c r="E2059" s="234" t="s">
        <v>259</v>
      </c>
      <c r="F2059" s="234"/>
      <c r="G2059" s="172">
        <v>2.27</v>
      </c>
    </row>
    <row r="2060" spans="1:7" x14ac:dyDescent="0.25">
      <c r="A2060" s="165"/>
      <c r="B2060" s="165"/>
      <c r="C2060" s="165"/>
      <c r="D2060" s="165"/>
      <c r="E2060" s="234" t="s">
        <v>236</v>
      </c>
      <c r="F2060" s="234"/>
      <c r="G2060" s="172">
        <v>10.85</v>
      </c>
    </row>
    <row r="2061" spans="1:7" x14ac:dyDescent="0.25">
      <c r="A2061" s="165"/>
      <c r="B2061" s="165"/>
      <c r="C2061" s="165"/>
      <c r="D2061" s="165"/>
      <c r="E2061" s="234" t="s">
        <v>1016</v>
      </c>
      <c r="F2061" s="234"/>
      <c r="G2061" s="172">
        <v>2.82</v>
      </c>
    </row>
    <row r="2062" spans="1:7" x14ac:dyDescent="0.25">
      <c r="A2062" s="165"/>
      <c r="B2062" s="165"/>
      <c r="C2062" s="165"/>
      <c r="D2062" s="165"/>
      <c r="E2062" s="234" t="s">
        <v>1017</v>
      </c>
      <c r="F2062" s="234"/>
      <c r="G2062" s="172">
        <v>13.67</v>
      </c>
    </row>
    <row r="2063" spans="1:7" x14ac:dyDescent="0.25">
      <c r="A2063" s="165"/>
      <c r="B2063" s="165"/>
      <c r="C2063" s="230"/>
      <c r="D2063" s="230"/>
      <c r="E2063" s="165"/>
      <c r="F2063" s="165"/>
      <c r="G2063" s="165"/>
    </row>
    <row r="2064" spans="1:7" x14ac:dyDescent="0.25">
      <c r="A2064" s="231" t="s">
        <v>1583</v>
      </c>
      <c r="B2064" s="231"/>
      <c r="C2064" s="231"/>
      <c r="D2064" s="231"/>
      <c r="E2064" s="231"/>
      <c r="F2064" s="231"/>
      <c r="G2064" s="231"/>
    </row>
    <row r="2065" spans="1:7" ht="22.5" x14ac:dyDescent="0.25">
      <c r="A2065" s="232" t="s">
        <v>225</v>
      </c>
      <c r="B2065" s="232"/>
      <c r="C2065" s="166" t="s">
        <v>226</v>
      </c>
      <c r="D2065" s="166" t="s">
        <v>227</v>
      </c>
      <c r="E2065" s="166" t="s">
        <v>228</v>
      </c>
      <c r="F2065" s="166" t="s">
        <v>229</v>
      </c>
      <c r="G2065" s="166" t="s">
        <v>3</v>
      </c>
    </row>
    <row r="2066" spans="1:7" ht="22.5" x14ac:dyDescent="0.25">
      <c r="A2066" s="167" t="s">
        <v>1481</v>
      </c>
      <c r="B2066" s="168" t="s">
        <v>1482</v>
      </c>
      <c r="C2066" s="167" t="s">
        <v>242</v>
      </c>
      <c r="D2066" s="167" t="s">
        <v>128</v>
      </c>
      <c r="E2066" s="169">
        <v>4.8999999999999998E-3</v>
      </c>
      <c r="F2066" s="170">
        <v>53.65</v>
      </c>
      <c r="G2066" s="170">
        <v>0.26</v>
      </c>
    </row>
    <row r="2067" spans="1:7" x14ac:dyDescent="0.25">
      <c r="A2067" s="167" t="s">
        <v>1476</v>
      </c>
      <c r="B2067" s="168" t="s">
        <v>1477</v>
      </c>
      <c r="C2067" s="167" t="s">
        <v>242</v>
      </c>
      <c r="D2067" s="167" t="s">
        <v>128</v>
      </c>
      <c r="E2067" s="169">
        <v>3.5999999999999997E-2</v>
      </c>
      <c r="F2067" s="170">
        <v>1.51</v>
      </c>
      <c r="G2067" s="170">
        <v>0.05</v>
      </c>
    </row>
    <row r="2068" spans="1:7" ht="22.5" x14ac:dyDescent="0.25">
      <c r="A2068" s="167" t="s">
        <v>1584</v>
      </c>
      <c r="B2068" s="168" t="s">
        <v>1585</v>
      </c>
      <c r="C2068" s="167" t="s">
        <v>242</v>
      </c>
      <c r="D2068" s="167" t="s">
        <v>128</v>
      </c>
      <c r="E2068" s="169">
        <v>1</v>
      </c>
      <c r="F2068" s="170">
        <v>8.59</v>
      </c>
      <c r="G2068" s="170">
        <v>8.59</v>
      </c>
    </row>
    <row r="2069" spans="1:7" ht="22.5" x14ac:dyDescent="0.25">
      <c r="A2069" s="167" t="s">
        <v>1485</v>
      </c>
      <c r="B2069" s="168" t="s">
        <v>1486</v>
      </c>
      <c r="C2069" s="167" t="s">
        <v>242</v>
      </c>
      <c r="D2069" s="167" t="s">
        <v>128</v>
      </c>
      <c r="E2069" s="169">
        <v>7.4999999999999997E-3</v>
      </c>
      <c r="F2069" s="170">
        <v>60.78</v>
      </c>
      <c r="G2069" s="170">
        <v>0.46</v>
      </c>
    </row>
    <row r="2070" spans="1:7" x14ac:dyDescent="0.25">
      <c r="A2070" s="165"/>
      <c r="B2070" s="165"/>
      <c r="C2070" s="165"/>
      <c r="D2070" s="165"/>
      <c r="E2070" s="233" t="s">
        <v>230</v>
      </c>
      <c r="F2070" s="233"/>
      <c r="G2070" s="171">
        <v>9.36</v>
      </c>
    </row>
    <row r="2071" spans="1:7" ht="22.5" x14ac:dyDescent="0.25">
      <c r="A2071" s="232" t="s">
        <v>231</v>
      </c>
      <c r="B2071" s="232"/>
      <c r="C2071" s="166" t="s">
        <v>226</v>
      </c>
      <c r="D2071" s="166" t="s">
        <v>227</v>
      </c>
      <c r="E2071" s="166" t="s">
        <v>228</v>
      </c>
      <c r="F2071" s="166" t="s">
        <v>229</v>
      </c>
      <c r="G2071" s="166" t="s">
        <v>3</v>
      </c>
    </row>
    <row r="2072" spans="1:7" ht="22.5" x14ac:dyDescent="0.25">
      <c r="A2072" s="167" t="s">
        <v>1473</v>
      </c>
      <c r="B2072" s="168" t="s">
        <v>1474</v>
      </c>
      <c r="C2072" s="167" t="s">
        <v>242</v>
      </c>
      <c r="D2072" s="167" t="s">
        <v>232</v>
      </c>
      <c r="E2072" s="169">
        <v>0.1</v>
      </c>
      <c r="F2072" s="170">
        <v>19.510000000000002</v>
      </c>
      <c r="G2072" s="170">
        <v>1.95</v>
      </c>
    </row>
    <row r="2073" spans="1:7" ht="22.5" x14ac:dyDescent="0.25">
      <c r="A2073" s="167" t="s">
        <v>1284</v>
      </c>
      <c r="B2073" s="168" t="s">
        <v>1285</v>
      </c>
      <c r="C2073" s="167" t="s">
        <v>242</v>
      </c>
      <c r="D2073" s="167" t="s">
        <v>232</v>
      </c>
      <c r="E2073" s="169">
        <v>0.1</v>
      </c>
      <c r="F2073" s="170">
        <v>24.06</v>
      </c>
      <c r="G2073" s="170">
        <v>2.41</v>
      </c>
    </row>
    <row r="2074" spans="1:7" x14ac:dyDescent="0.25">
      <c r="A2074" s="165"/>
      <c r="B2074" s="165"/>
      <c r="C2074" s="165"/>
      <c r="D2074" s="165"/>
      <c r="E2074" s="233" t="s">
        <v>234</v>
      </c>
      <c r="F2074" s="233"/>
      <c r="G2074" s="171">
        <v>4.3600000000000003</v>
      </c>
    </row>
    <row r="2075" spans="1:7" x14ac:dyDescent="0.25">
      <c r="A2075" s="165"/>
      <c r="B2075" s="165"/>
      <c r="C2075" s="165"/>
      <c r="D2075" s="165"/>
      <c r="E2075" s="234" t="s">
        <v>235</v>
      </c>
      <c r="F2075" s="234"/>
      <c r="G2075" s="172">
        <v>13.72</v>
      </c>
    </row>
    <row r="2076" spans="1:7" x14ac:dyDescent="0.25">
      <c r="A2076" s="165"/>
      <c r="B2076" s="165"/>
      <c r="C2076" s="165"/>
      <c r="D2076" s="165"/>
      <c r="E2076" s="234" t="s">
        <v>259</v>
      </c>
      <c r="F2076" s="234"/>
      <c r="G2076" s="172">
        <v>1.7</v>
      </c>
    </row>
    <row r="2077" spans="1:7" x14ac:dyDescent="0.25">
      <c r="A2077" s="165"/>
      <c r="B2077" s="165"/>
      <c r="C2077" s="165"/>
      <c r="D2077" s="165"/>
      <c r="E2077" s="234" t="s">
        <v>236</v>
      </c>
      <c r="F2077" s="234"/>
      <c r="G2077" s="172">
        <v>13.72</v>
      </c>
    </row>
    <row r="2078" spans="1:7" x14ac:dyDescent="0.25">
      <c r="A2078" s="165"/>
      <c r="B2078" s="165"/>
      <c r="C2078" s="165"/>
      <c r="D2078" s="165"/>
      <c r="E2078" s="234" t="s">
        <v>1016</v>
      </c>
      <c r="F2078" s="234"/>
      <c r="G2078" s="172">
        <v>3.57</v>
      </c>
    </row>
    <row r="2079" spans="1:7" x14ac:dyDescent="0.25">
      <c r="A2079" s="165"/>
      <c r="B2079" s="165"/>
      <c r="C2079" s="165"/>
      <c r="D2079" s="165"/>
      <c r="E2079" s="234" t="s">
        <v>1017</v>
      </c>
      <c r="F2079" s="234"/>
      <c r="G2079" s="172">
        <v>17.29</v>
      </c>
    </row>
    <row r="2080" spans="1:7" x14ac:dyDescent="0.25">
      <c r="A2080" s="165"/>
      <c r="B2080" s="165"/>
      <c r="C2080" s="230"/>
      <c r="D2080" s="230"/>
      <c r="E2080" s="165"/>
      <c r="F2080" s="165"/>
      <c r="G2080" s="165"/>
    </row>
    <row r="2081" spans="1:7" x14ac:dyDescent="0.25">
      <c r="A2081" s="231" t="s">
        <v>1586</v>
      </c>
      <c r="B2081" s="231"/>
      <c r="C2081" s="231"/>
      <c r="D2081" s="231"/>
      <c r="E2081" s="231"/>
      <c r="F2081" s="231"/>
      <c r="G2081" s="231"/>
    </row>
    <row r="2082" spans="1:7" ht="22.5" x14ac:dyDescent="0.25">
      <c r="A2082" s="232" t="s">
        <v>225</v>
      </c>
      <c r="B2082" s="232"/>
      <c r="C2082" s="166" t="s">
        <v>226</v>
      </c>
      <c r="D2082" s="166" t="s">
        <v>227</v>
      </c>
      <c r="E2082" s="166" t="s">
        <v>228</v>
      </c>
      <c r="F2082" s="166" t="s">
        <v>229</v>
      </c>
      <c r="G2082" s="166" t="s">
        <v>3</v>
      </c>
    </row>
    <row r="2083" spans="1:7" ht="22.5" x14ac:dyDescent="0.25">
      <c r="A2083" s="167" t="s">
        <v>1481</v>
      </c>
      <c r="B2083" s="168" t="s">
        <v>1482</v>
      </c>
      <c r="C2083" s="167" t="s">
        <v>242</v>
      </c>
      <c r="D2083" s="167" t="s">
        <v>128</v>
      </c>
      <c r="E2083" s="169">
        <v>6.6799999999999998E-2</v>
      </c>
      <c r="F2083" s="170">
        <v>53.65</v>
      </c>
      <c r="G2083" s="170">
        <v>3.58</v>
      </c>
    </row>
    <row r="2084" spans="1:7" ht="22.5" x14ac:dyDescent="0.25">
      <c r="A2084" s="167" t="s">
        <v>1587</v>
      </c>
      <c r="B2084" s="168" t="s">
        <v>1588</v>
      </c>
      <c r="C2084" s="167" t="s">
        <v>242</v>
      </c>
      <c r="D2084" s="167" t="s">
        <v>128</v>
      </c>
      <c r="E2084" s="169">
        <v>1</v>
      </c>
      <c r="F2084" s="170">
        <v>50</v>
      </c>
      <c r="G2084" s="170">
        <v>50</v>
      </c>
    </row>
    <row r="2085" spans="1:7" x14ac:dyDescent="0.25">
      <c r="A2085" s="167" t="s">
        <v>1476</v>
      </c>
      <c r="B2085" s="168" t="s">
        <v>1477</v>
      </c>
      <c r="C2085" s="167" t="s">
        <v>242</v>
      </c>
      <c r="D2085" s="167" t="s">
        <v>128</v>
      </c>
      <c r="E2085" s="169">
        <v>1.84E-2</v>
      </c>
      <c r="F2085" s="170">
        <v>1.51</v>
      </c>
      <c r="G2085" s="170">
        <v>0.03</v>
      </c>
    </row>
    <row r="2086" spans="1:7" ht="22.5" x14ac:dyDescent="0.25">
      <c r="A2086" s="167" t="s">
        <v>1485</v>
      </c>
      <c r="B2086" s="168" t="s">
        <v>1486</v>
      </c>
      <c r="C2086" s="167" t="s">
        <v>242</v>
      </c>
      <c r="D2086" s="167" t="s">
        <v>128</v>
      </c>
      <c r="E2086" s="169">
        <v>0.104</v>
      </c>
      <c r="F2086" s="170">
        <v>60.78</v>
      </c>
      <c r="G2086" s="170">
        <v>6.32</v>
      </c>
    </row>
    <row r="2087" spans="1:7" x14ac:dyDescent="0.25">
      <c r="A2087" s="165"/>
      <c r="B2087" s="165"/>
      <c r="C2087" s="165"/>
      <c r="D2087" s="165"/>
      <c r="E2087" s="233" t="s">
        <v>230</v>
      </c>
      <c r="F2087" s="233"/>
      <c r="G2087" s="171">
        <v>59.93</v>
      </c>
    </row>
    <row r="2088" spans="1:7" ht="22.5" x14ac:dyDescent="0.25">
      <c r="A2088" s="232" t="s">
        <v>231</v>
      </c>
      <c r="B2088" s="232"/>
      <c r="C2088" s="166" t="s">
        <v>226</v>
      </c>
      <c r="D2088" s="166" t="s">
        <v>227</v>
      </c>
      <c r="E2088" s="166" t="s">
        <v>228</v>
      </c>
      <c r="F2088" s="166" t="s">
        <v>229</v>
      </c>
      <c r="G2088" s="166" t="s">
        <v>3</v>
      </c>
    </row>
    <row r="2089" spans="1:7" ht="22.5" x14ac:dyDescent="0.25">
      <c r="A2089" s="167" t="s">
        <v>1473</v>
      </c>
      <c r="B2089" s="168" t="s">
        <v>1474</v>
      </c>
      <c r="C2089" s="167" t="s">
        <v>242</v>
      </c>
      <c r="D2089" s="167" t="s">
        <v>232</v>
      </c>
      <c r="E2089" s="169">
        <v>0.4</v>
      </c>
      <c r="F2089" s="170">
        <v>19.510000000000002</v>
      </c>
      <c r="G2089" s="170">
        <v>7.8</v>
      </c>
    </row>
    <row r="2090" spans="1:7" ht="22.5" x14ac:dyDescent="0.25">
      <c r="A2090" s="167" t="s">
        <v>1284</v>
      </c>
      <c r="B2090" s="168" t="s">
        <v>1285</v>
      </c>
      <c r="C2090" s="167" t="s">
        <v>242</v>
      </c>
      <c r="D2090" s="167" t="s">
        <v>232</v>
      </c>
      <c r="E2090" s="169">
        <v>0.4</v>
      </c>
      <c r="F2090" s="170">
        <v>24.06</v>
      </c>
      <c r="G2090" s="170">
        <v>9.6199999999999992</v>
      </c>
    </row>
    <row r="2091" spans="1:7" x14ac:dyDescent="0.25">
      <c r="A2091" s="165"/>
      <c r="B2091" s="165"/>
      <c r="C2091" s="165"/>
      <c r="D2091" s="165"/>
      <c r="E2091" s="233" t="s">
        <v>234</v>
      </c>
      <c r="F2091" s="233"/>
      <c r="G2091" s="171">
        <v>17.420000000000002</v>
      </c>
    </row>
    <row r="2092" spans="1:7" x14ac:dyDescent="0.25">
      <c r="A2092" s="165"/>
      <c r="B2092" s="165"/>
      <c r="C2092" s="165"/>
      <c r="D2092" s="165"/>
      <c r="E2092" s="234" t="s">
        <v>235</v>
      </c>
      <c r="F2092" s="234"/>
      <c r="G2092" s="172">
        <v>77.349999999999994</v>
      </c>
    </row>
    <row r="2093" spans="1:7" x14ac:dyDescent="0.25">
      <c r="A2093" s="165"/>
      <c r="B2093" s="165"/>
      <c r="C2093" s="165"/>
      <c r="D2093" s="165"/>
      <c r="E2093" s="234" t="s">
        <v>259</v>
      </c>
      <c r="F2093" s="234"/>
      <c r="G2093" s="172">
        <v>7.11</v>
      </c>
    </row>
    <row r="2094" spans="1:7" x14ac:dyDescent="0.25">
      <c r="A2094" s="165"/>
      <c r="B2094" s="165"/>
      <c r="C2094" s="165"/>
      <c r="D2094" s="165"/>
      <c r="E2094" s="234" t="s">
        <v>236</v>
      </c>
      <c r="F2094" s="234"/>
      <c r="G2094" s="172">
        <v>77.349999999999994</v>
      </c>
    </row>
    <row r="2095" spans="1:7" x14ac:dyDescent="0.25">
      <c r="A2095" s="165"/>
      <c r="B2095" s="165"/>
      <c r="C2095" s="165"/>
      <c r="D2095" s="165"/>
      <c r="E2095" s="234" t="s">
        <v>1016</v>
      </c>
      <c r="F2095" s="234"/>
      <c r="G2095" s="172">
        <v>20.12</v>
      </c>
    </row>
    <row r="2096" spans="1:7" x14ac:dyDescent="0.25">
      <c r="A2096" s="165"/>
      <c r="B2096" s="165"/>
      <c r="C2096" s="165"/>
      <c r="D2096" s="165"/>
      <c r="E2096" s="234" t="s">
        <v>1017</v>
      </c>
      <c r="F2096" s="234"/>
      <c r="G2096" s="172">
        <v>97.47</v>
      </c>
    </row>
    <row r="2097" spans="1:7" x14ac:dyDescent="0.25">
      <c r="A2097" s="165"/>
      <c r="B2097" s="165"/>
      <c r="C2097" s="230"/>
      <c r="D2097" s="230"/>
      <c r="E2097" s="165"/>
      <c r="F2097" s="165"/>
      <c r="G2097" s="165"/>
    </row>
    <row r="2098" spans="1:7" x14ac:dyDescent="0.25">
      <c r="A2098" s="231" t="s">
        <v>1589</v>
      </c>
      <c r="B2098" s="231"/>
      <c r="C2098" s="231"/>
      <c r="D2098" s="231"/>
      <c r="E2098" s="231"/>
      <c r="F2098" s="231"/>
      <c r="G2098" s="231"/>
    </row>
    <row r="2099" spans="1:7" ht="22.5" x14ac:dyDescent="0.25">
      <c r="A2099" s="232" t="s">
        <v>225</v>
      </c>
      <c r="B2099" s="232"/>
      <c r="C2099" s="166" t="s">
        <v>226</v>
      </c>
      <c r="D2099" s="166" t="s">
        <v>227</v>
      </c>
      <c r="E2099" s="166" t="s">
        <v>228</v>
      </c>
      <c r="F2099" s="166" t="s">
        <v>229</v>
      </c>
      <c r="G2099" s="166" t="s">
        <v>3</v>
      </c>
    </row>
    <row r="2100" spans="1:7" x14ac:dyDescent="0.25">
      <c r="A2100" s="167" t="s">
        <v>1590</v>
      </c>
      <c r="B2100" s="168" t="s">
        <v>1591</v>
      </c>
      <c r="C2100" s="167" t="s">
        <v>1047</v>
      </c>
      <c r="D2100" s="167" t="s">
        <v>238</v>
      </c>
      <c r="E2100" s="169">
        <v>2.5819999999999999</v>
      </c>
      <c r="F2100" s="170">
        <v>9.5299999999999994</v>
      </c>
      <c r="G2100" s="170">
        <v>24.61</v>
      </c>
    </row>
    <row r="2101" spans="1:7" x14ac:dyDescent="0.25">
      <c r="A2101" s="167" t="s">
        <v>1592</v>
      </c>
      <c r="B2101" s="168" t="s">
        <v>1593</v>
      </c>
      <c r="C2101" s="167" t="s">
        <v>1047</v>
      </c>
      <c r="D2101" s="167" t="s">
        <v>238</v>
      </c>
      <c r="E2101" s="169">
        <v>4.3999999999999997E-2</v>
      </c>
      <c r="F2101" s="170">
        <v>20.72</v>
      </c>
      <c r="G2101" s="170">
        <v>0.91</v>
      </c>
    </row>
    <row r="2102" spans="1:7" x14ac:dyDescent="0.25">
      <c r="A2102" s="167" t="s">
        <v>1416</v>
      </c>
      <c r="B2102" s="168" t="s">
        <v>1417</v>
      </c>
      <c r="C2102" s="167" t="s">
        <v>1047</v>
      </c>
      <c r="D2102" s="167" t="s">
        <v>127</v>
      </c>
      <c r="E2102" s="169">
        <v>0.161</v>
      </c>
      <c r="F2102" s="170">
        <v>75</v>
      </c>
      <c r="G2102" s="170">
        <v>12.08</v>
      </c>
    </row>
    <row r="2103" spans="1:7" x14ac:dyDescent="0.25">
      <c r="A2103" s="167" t="s">
        <v>1177</v>
      </c>
      <c r="B2103" s="168" t="s">
        <v>1178</v>
      </c>
      <c r="C2103" s="167" t="s">
        <v>1047</v>
      </c>
      <c r="D2103" s="167" t="s">
        <v>127</v>
      </c>
      <c r="E2103" s="169">
        <v>7.6999999999999999E-2</v>
      </c>
      <c r="F2103" s="170">
        <v>67</v>
      </c>
      <c r="G2103" s="170">
        <v>5.16</v>
      </c>
    </row>
    <row r="2104" spans="1:7" x14ac:dyDescent="0.25">
      <c r="A2104" s="167" t="s">
        <v>1418</v>
      </c>
      <c r="B2104" s="168" t="s">
        <v>1419</v>
      </c>
      <c r="C2104" s="167" t="s">
        <v>1047</v>
      </c>
      <c r="D2104" s="167" t="s">
        <v>238</v>
      </c>
      <c r="E2104" s="169">
        <v>7.6440000000000001</v>
      </c>
      <c r="F2104" s="170">
        <v>2</v>
      </c>
      <c r="G2104" s="170">
        <v>15.29</v>
      </c>
    </row>
    <row r="2105" spans="1:7" ht="22.5" x14ac:dyDescent="0.25">
      <c r="A2105" s="167" t="s">
        <v>1594</v>
      </c>
      <c r="B2105" s="168" t="s">
        <v>1595</v>
      </c>
      <c r="C2105" s="167" t="s">
        <v>1047</v>
      </c>
      <c r="D2105" s="167" t="s">
        <v>125</v>
      </c>
      <c r="E2105" s="169">
        <v>0.2</v>
      </c>
      <c r="F2105" s="170">
        <v>28.81</v>
      </c>
      <c r="G2105" s="170">
        <v>5.76</v>
      </c>
    </row>
    <row r="2106" spans="1:7" x14ac:dyDescent="0.25">
      <c r="A2106" s="167" t="s">
        <v>1250</v>
      </c>
      <c r="B2106" s="168" t="s">
        <v>1251</v>
      </c>
      <c r="C2106" s="167" t="s">
        <v>1047</v>
      </c>
      <c r="D2106" s="167" t="s">
        <v>238</v>
      </c>
      <c r="E2106" s="169">
        <v>41.908999999999999</v>
      </c>
      <c r="F2106" s="170">
        <v>0.9</v>
      </c>
      <c r="G2106" s="170">
        <v>37.72</v>
      </c>
    </row>
    <row r="2107" spans="1:7" x14ac:dyDescent="0.25">
      <c r="A2107" s="167" t="s">
        <v>1596</v>
      </c>
      <c r="B2107" s="168" t="s">
        <v>1597</v>
      </c>
      <c r="C2107" s="167" t="s">
        <v>1047</v>
      </c>
      <c r="D2107" s="167" t="s">
        <v>133</v>
      </c>
      <c r="E2107" s="169">
        <v>5.8999999999999997E-2</v>
      </c>
      <c r="F2107" s="170">
        <v>9.51</v>
      </c>
      <c r="G2107" s="170">
        <v>0.56000000000000005</v>
      </c>
    </row>
    <row r="2108" spans="1:7" x14ac:dyDescent="0.25">
      <c r="A2108" s="167" t="s">
        <v>1598</v>
      </c>
      <c r="B2108" s="168" t="s">
        <v>1599</v>
      </c>
      <c r="C2108" s="167" t="s">
        <v>1047</v>
      </c>
      <c r="D2108" s="167" t="s">
        <v>128</v>
      </c>
      <c r="E2108" s="169">
        <v>141.12</v>
      </c>
      <c r="F2108" s="170">
        <v>0.7</v>
      </c>
      <c r="G2108" s="170">
        <v>98.78</v>
      </c>
    </row>
    <row r="2109" spans="1:7" x14ac:dyDescent="0.25">
      <c r="A2109" s="165"/>
      <c r="B2109" s="165"/>
      <c r="C2109" s="165"/>
      <c r="D2109" s="165"/>
      <c r="E2109" s="233" t="s">
        <v>230</v>
      </c>
      <c r="F2109" s="233"/>
      <c r="G2109" s="171">
        <v>200.87</v>
      </c>
    </row>
    <row r="2110" spans="1:7" ht="22.5" x14ac:dyDescent="0.25">
      <c r="A2110" s="232" t="s">
        <v>231</v>
      </c>
      <c r="B2110" s="232"/>
      <c r="C2110" s="166" t="s">
        <v>226</v>
      </c>
      <c r="D2110" s="166" t="s">
        <v>227</v>
      </c>
      <c r="E2110" s="166" t="s">
        <v>228</v>
      </c>
      <c r="F2110" s="166" t="s">
        <v>229</v>
      </c>
      <c r="G2110" s="166" t="s">
        <v>3</v>
      </c>
    </row>
    <row r="2111" spans="1:7" ht="22.5" x14ac:dyDescent="0.25">
      <c r="A2111" s="167" t="s">
        <v>1101</v>
      </c>
      <c r="B2111" s="168" t="s">
        <v>1102</v>
      </c>
      <c r="C2111" s="167" t="s">
        <v>242</v>
      </c>
      <c r="D2111" s="167" t="s">
        <v>232</v>
      </c>
      <c r="E2111" s="169">
        <v>0.2</v>
      </c>
      <c r="F2111" s="170">
        <v>20.010000000000002</v>
      </c>
      <c r="G2111" s="170">
        <v>4</v>
      </c>
    </row>
    <row r="2112" spans="1:7" ht="22.5" x14ac:dyDescent="0.25">
      <c r="A2112" s="167" t="s">
        <v>316</v>
      </c>
      <c r="B2112" s="168" t="s">
        <v>240</v>
      </c>
      <c r="C2112" s="167" t="s">
        <v>242</v>
      </c>
      <c r="D2112" s="167" t="s">
        <v>232</v>
      </c>
      <c r="E2112" s="169">
        <v>1</v>
      </c>
      <c r="F2112" s="170">
        <v>19.920000000000002</v>
      </c>
      <c r="G2112" s="170">
        <v>19.920000000000002</v>
      </c>
    </row>
    <row r="2113" spans="1:7" x14ac:dyDescent="0.25">
      <c r="A2113" s="167" t="s">
        <v>1103</v>
      </c>
      <c r="B2113" s="168" t="s">
        <v>1104</v>
      </c>
      <c r="C2113" s="167" t="s">
        <v>242</v>
      </c>
      <c r="D2113" s="167" t="s">
        <v>232</v>
      </c>
      <c r="E2113" s="169">
        <v>0.2</v>
      </c>
      <c r="F2113" s="170">
        <v>24.54</v>
      </c>
      <c r="G2113" s="170">
        <v>4.91</v>
      </c>
    </row>
    <row r="2114" spans="1:7" ht="22.5" x14ac:dyDescent="0.25">
      <c r="A2114" s="167" t="s">
        <v>1054</v>
      </c>
      <c r="B2114" s="168" t="s">
        <v>1055</v>
      </c>
      <c r="C2114" s="167" t="s">
        <v>242</v>
      </c>
      <c r="D2114" s="167" t="s">
        <v>232</v>
      </c>
      <c r="E2114" s="169">
        <v>1</v>
      </c>
      <c r="F2114" s="170">
        <v>24.47</v>
      </c>
      <c r="G2114" s="170">
        <v>24.47</v>
      </c>
    </row>
    <row r="2115" spans="1:7" x14ac:dyDescent="0.25">
      <c r="A2115" s="167" t="s">
        <v>327</v>
      </c>
      <c r="B2115" s="168" t="s">
        <v>239</v>
      </c>
      <c r="C2115" s="167" t="s">
        <v>242</v>
      </c>
      <c r="D2115" s="167" t="s">
        <v>232</v>
      </c>
      <c r="E2115" s="169">
        <v>3.5</v>
      </c>
      <c r="F2115" s="170">
        <v>24.68</v>
      </c>
      <c r="G2115" s="170">
        <v>86.38</v>
      </c>
    </row>
    <row r="2116" spans="1:7" x14ac:dyDescent="0.25">
      <c r="A2116" s="167" t="s">
        <v>328</v>
      </c>
      <c r="B2116" s="168" t="s">
        <v>233</v>
      </c>
      <c r="C2116" s="167" t="s">
        <v>242</v>
      </c>
      <c r="D2116" s="167" t="s">
        <v>232</v>
      </c>
      <c r="E2116" s="169">
        <v>4</v>
      </c>
      <c r="F2116" s="170">
        <v>19.5</v>
      </c>
      <c r="G2116" s="170">
        <v>78</v>
      </c>
    </row>
    <row r="2117" spans="1:7" x14ac:dyDescent="0.25">
      <c r="A2117" s="165"/>
      <c r="B2117" s="165"/>
      <c r="C2117" s="165"/>
      <c r="D2117" s="165"/>
      <c r="E2117" s="233" t="s">
        <v>234</v>
      </c>
      <c r="F2117" s="233"/>
      <c r="G2117" s="171">
        <v>217.68</v>
      </c>
    </row>
    <row r="2118" spans="1:7" x14ac:dyDescent="0.25">
      <c r="A2118" s="165"/>
      <c r="B2118" s="165"/>
      <c r="C2118" s="165"/>
      <c r="D2118" s="165"/>
      <c r="E2118" s="234" t="s">
        <v>235</v>
      </c>
      <c r="F2118" s="234"/>
      <c r="G2118" s="172">
        <v>418.55</v>
      </c>
    </row>
    <row r="2119" spans="1:7" x14ac:dyDescent="0.25">
      <c r="A2119" s="165"/>
      <c r="B2119" s="165"/>
      <c r="C2119" s="165"/>
      <c r="D2119" s="165"/>
      <c r="E2119" s="234" t="s">
        <v>259</v>
      </c>
      <c r="F2119" s="234"/>
      <c r="G2119" s="172">
        <v>80.849999999999994</v>
      </c>
    </row>
    <row r="2120" spans="1:7" x14ac:dyDescent="0.25">
      <c r="A2120" s="165"/>
      <c r="B2120" s="165"/>
      <c r="C2120" s="165"/>
      <c r="D2120" s="165"/>
      <c r="E2120" s="234" t="s">
        <v>236</v>
      </c>
      <c r="F2120" s="234"/>
      <c r="G2120" s="172">
        <v>418.55</v>
      </c>
    </row>
    <row r="2121" spans="1:7" x14ac:dyDescent="0.25">
      <c r="A2121" s="165"/>
      <c r="B2121" s="165"/>
      <c r="C2121" s="165"/>
      <c r="D2121" s="165"/>
      <c r="E2121" s="234" t="s">
        <v>1016</v>
      </c>
      <c r="F2121" s="234"/>
      <c r="G2121" s="172">
        <v>108.86</v>
      </c>
    </row>
    <row r="2122" spans="1:7" x14ac:dyDescent="0.25">
      <c r="A2122" s="165"/>
      <c r="B2122" s="165"/>
      <c r="C2122" s="165"/>
      <c r="D2122" s="165"/>
      <c r="E2122" s="234" t="s">
        <v>1017</v>
      </c>
      <c r="F2122" s="234"/>
      <c r="G2122" s="172">
        <v>527.41</v>
      </c>
    </row>
    <row r="2123" spans="1:7" x14ac:dyDescent="0.25">
      <c r="A2123" s="165"/>
      <c r="B2123" s="165"/>
      <c r="C2123" s="230"/>
      <c r="D2123" s="230"/>
      <c r="E2123" s="165"/>
      <c r="F2123" s="165"/>
      <c r="G2123" s="165"/>
    </row>
    <row r="2124" spans="1:7" x14ac:dyDescent="0.25">
      <c r="A2124" s="231" t="s">
        <v>1600</v>
      </c>
      <c r="B2124" s="231"/>
      <c r="C2124" s="231"/>
      <c r="D2124" s="231"/>
      <c r="E2124" s="231"/>
      <c r="F2124" s="231"/>
      <c r="G2124" s="231"/>
    </row>
    <row r="2125" spans="1:7" ht="22.5" x14ac:dyDescent="0.25">
      <c r="A2125" s="232" t="s">
        <v>225</v>
      </c>
      <c r="B2125" s="232"/>
      <c r="C2125" s="166" t="s">
        <v>226</v>
      </c>
      <c r="D2125" s="166" t="s">
        <v>227</v>
      </c>
      <c r="E2125" s="166" t="s">
        <v>228</v>
      </c>
      <c r="F2125" s="166" t="s">
        <v>229</v>
      </c>
      <c r="G2125" s="166" t="s">
        <v>3</v>
      </c>
    </row>
    <row r="2126" spans="1:7" ht="22.5" x14ac:dyDescent="0.25">
      <c r="A2126" s="167" t="s">
        <v>1481</v>
      </c>
      <c r="B2126" s="168" t="s">
        <v>1482</v>
      </c>
      <c r="C2126" s="167" t="s">
        <v>242</v>
      </c>
      <c r="D2126" s="167" t="s">
        <v>128</v>
      </c>
      <c r="E2126" s="169">
        <v>1.38E-2</v>
      </c>
      <c r="F2126" s="170">
        <v>53.65</v>
      </c>
      <c r="G2126" s="170">
        <v>0.74</v>
      </c>
    </row>
    <row r="2127" spans="1:7" x14ac:dyDescent="0.25">
      <c r="A2127" s="167" t="s">
        <v>1476</v>
      </c>
      <c r="B2127" s="168" t="s">
        <v>1477</v>
      </c>
      <c r="C2127" s="167" t="s">
        <v>242</v>
      </c>
      <c r="D2127" s="167" t="s">
        <v>128</v>
      </c>
      <c r="E2127" s="169">
        <v>0.09</v>
      </c>
      <c r="F2127" s="170">
        <v>1.51</v>
      </c>
      <c r="G2127" s="170">
        <v>0.14000000000000001</v>
      </c>
    </row>
    <row r="2128" spans="1:7" ht="22.5" x14ac:dyDescent="0.25">
      <c r="A2128" s="167" t="s">
        <v>1485</v>
      </c>
      <c r="B2128" s="168" t="s">
        <v>1486</v>
      </c>
      <c r="C2128" s="167" t="s">
        <v>242</v>
      </c>
      <c r="D2128" s="167" t="s">
        <v>128</v>
      </c>
      <c r="E2128" s="169">
        <v>2.2499999999999999E-2</v>
      </c>
      <c r="F2128" s="170">
        <v>60.78</v>
      </c>
      <c r="G2128" s="170">
        <v>1.37</v>
      </c>
    </row>
    <row r="2129" spans="1:7" ht="22.5" x14ac:dyDescent="0.25">
      <c r="A2129" s="167" t="s">
        <v>1562</v>
      </c>
      <c r="B2129" s="168" t="s">
        <v>1563</v>
      </c>
      <c r="C2129" s="167" t="s">
        <v>242</v>
      </c>
      <c r="D2129" s="167" t="s">
        <v>133</v>
      </c>
      <c r="E2129" s="169">
        <v>1.05</v>
      </c>
      <c r="F2129" s="170">
        <v>11</v>
      </c>
      <c r="G2129" s="170">
        <v>11.55</v>
      </c>
    </row>
    <row r="2130" spans="1:7" x14ac:dyDescent="0.25">
      <c r="A2130" s="165"/>
      <c r="B2130" s="165"/>
      <c r="C2130" s="165"/>
      <c r="D2130" s="165"/>
      <c r="E2130" s="233" t="s">
        <v>230</v>
      </c>
      <c r="F2130" s="233"/>
      <c r="G2130" s="171">
        <v>13.8</v>
      </c>
    </row>
    <row r="2131" spans="1:7" ht="22.5" x14ac:dyDescent="0.25">
      <c r="A2131" s="232" t="s">
        <v>231</v>
      </c>
      <c r="B2131" s="232"/>
      <c r="C2131" s="166" t="s">
        <v>226</v>
      </c>
      <c r="D2131" s="166" t="s">
        <v>227</v>
      </c>
      <c r="E2131" s="166" t="s">
        <v>228</v>
      </c>
      <c r="F2131" s="166" t="s">
        <v>229</v>
      </c>
      <c r="G2131" s="166" t="s">
        <v>3</v>
      </c>
    </row>
    <row r="2132" spans="1:7" ht="22.5" x14ac:dyDescent="0.25">
      <c r="A2132" s="167" t="s">
        <v>1473</v>
      </c>
      <c r="B2132" s="168" t="s">
        <v>1474</v>
      </c>
      <c r="C2132" s="167" t="s">
        <v>242</v>
      </c>
      <c r="D2132" s="167" t="s">
        <v>232</v>
      </c>
      <c r="E2132" s="169">
        <v>0.27</v>
      </c>
      <c r="F2132" s="170">
        <v>19.510000000000002</v>
      </c>
      <c r="G2132" s="170">
        <v>5.27</v>
      </c>
    </row>
    <row r="2133" spans="1:7" ht="22.5" x14ac:dyDescent="0.25">
      <c r="A2133" s="167" t="s">
        <v>1284</v>
      </c>
      <c r="B2133" s="168" t="s">
        <v>1285</v>
      </c>
      <c r="C2133" s="167" t="s">
        <v>242</v>
      </c>
      <c r="D2133" s="167" t="s">
        <v>232</v>
      </c>
      <c r="E2133" s="169">
        <v>0.27</v>
      </c>
      <c r="F2133" s="170">
        <v>24.06</v>
      </c>
      <c r="G2133" s="170">
        <v>6.5</v>
      </c>
    </row>
    <row r="2134" spans="1:7" x14ac:dyDescent="0.25">
      <c r="A2134" s="165"/>
      <c r="B2134" s="165"/>
      <c r="C2134" s="165"/>
      <c r="D2134" s="165"/>
      <c r="E2134" s="233" t="s">
        <v>234</v>
      </c>
      <c r="F2134" s="233"/>
      <c r="G2134" s="171">
        <v>11.77</v>
      </c>
    </row>
    <row r="2135" spans="1:7" x14ac:dyDescent="0.25">
      <c r="A2135" s="165"/>
      <c r="B2135" s="165"/>
      <c r="C2135" s="165"/>
      <c r="D2135" s="165"/>
      <c r="E2135" s="234" t="s">
        <v>235</v>
      </c>
      <c r="F2135" s="234"/>
      <c r="G2135" s="172">
        <v>25.57</v>
      </c>
    </row>
    <row r="2136" spans="1:7" x14ac:dyDescent="0.25">
      <c r="A2136" s="165"/>
      <c r="B2136" s="165"/>
      <c r="C2136" s="165"/>
      <c r="D2136" s="165"/>
      <c r="E2136" s="234" t="s">
        <v>259</v>
      </c>
      <c r="F2136" s="234"/>
      <c r="G2136" s="172">
        <v>4.5999999999999996</v>
      </c>
    </row>
    <row r="2137" spans="1:7" x14ac:dyDescent="0.25">
      <c r="A2137" s="165"/>
      <c r="B2137" s="165"/>
      <c r="C2137" s="165"/>
      <c r="D2137" s="165"/>
      <c r="E2137" s="234" t="s">
        <v>236</v>
      </c>
      <c r="F2137" s="234"/>
      <c r="G2137" s="172">
        <v>25.57</v>
      </c>
    </row>
    <row r="2138" spans="1:7" x14ac:dyDescent="0.25">
      <c r="A2138" s="165"/>
      <c r="B2138" s="165"/>
      <c r="C2138" s="165"/>
      <c r="D2138" s="165"/>
      <c r="E2138" s="234" t="s">
        <v>1016</v>
      </c>
      <c r="F2138" s="234"/>
      <c r="G2138" s="172">
        <v>6.65</v>
      </c>
    </row>
    <row r="2139" spans="1:7" x14ac:dyDescent="0.25">
      <c r="A2139" s="165"/>
      <c r="B2139" s="165"/>
      <c r="C2139" s="165"/>
      <c r="D2139" s="165"/>
      <c r="E2139" s="234" t="s">
        <v>1017</v>
      </c>
      <c r="F2139" s="234"/>
      <c r="G2139" s="172">
        <v>32.22</v>
      </c>
    </row>
    <row r="2140" spans="1:7" x14ac:dyDescent="0.25">
      <c r="A2140" s="165"/>
      <c r="B2140" s="165"/>
      <c r="C2140" s="230"/>
      <c r="D2140" s="230"/>
      <c r="E2140" s="165"/>
      <c r="F2140" s="165"/>
      <c r="G2140" s="165"/>
    </row>
    <row r="2141" spans="1:7" x14ac:dyDescent="0.25">
      <c r="A2141" s="231" t="s">
        <v>1601</v>
      </c>
      <c r="B2141" s="231"/>
      <c r="C2141" s="231"/>
      <c r="D2141" s="231"/>
      <c r="E2141" s="231"/>
      <c r="F2141" s="231"/>
      <c r="G2141" s="231"/>
    </row>
    <row r="2142" spans="1:7" ht="22.5" x14ac:dyDescent="0.25">
      <c r="A2142" s="232" t="s">
        <v>225</v>
      </c>
      <c r="B2142" s="232"/>
      <c r="C2142" s="166" t="s">
        <v>226</v>
      </c>
      <c r="D2142" s="166" t="s">
        <v>227</v>
      </c>
      <c r="E2142" s="166" t="s">
        <v>228</v>
      </c>
      <c r="F2142" s="166" t="s">
        <v>229</v>
      </c>
      <c r="G2142" s="166" t="s">
        <v>3</v>
      </c>
    </row>
    <row r="2143" spans="1:7" ht="22.5" x14ac:dyDescent="0.25">
      <c r="A2143" s="167" t="s">
        <v>1568</v>
      </c>
      <c r="B2143" s="168" t="s">
        <v>1569</v>
      </c>
      <c r="C2143" s="167" t="s">
        <v>242</v>
      </c>
      <c r="D2143" s="167" t="s">
        <v>128</v>
      </c>
      <c r="E2143" s="169">
        <v>2</v>
      </c>
      <c r="F2143" s="170">
        <v>3</v>
      </c>
      <c r="G2143" s="170">
        <v>6</v>
      </c>
    </row>
    <row r="2144" spans="1:7" ht="22.5" x14ac:dyDescent="0.25">
      <c r="A2144" s="167" t="s">
        <v>1602</v>
      </c>
      <c r="B2144" s="168" t="s">
        <v>1603</v>
      </c>
      <c r="C2144" s="167" t="s">
        <v>242</v>
      </c>
      <c r="D2144" s="167" t="s">
        <v>128</v>
      </c>
      <c r="E2144" s="169">
        <v>1</v>
      </c>
      <c r="F2144" s="170">
        <v>7</v>
      </c>
      <c r="G2144" s="170">
        <v>7</v>
      </c>
    </row>
    <row r="2145" spans="1:7" ht="33.75" x14ac:dyDescent="0.25">
      <c r="A2145" s="167" t="s">
        <v>1572</v>
      </c>
      <c r="B2145" s="168" t="s">
        <v>1573</v>
      </c>
      <c r="C2145" s="167" t="s">
        <v>242</v>
      </c>
      <c r="D2145" s="167" t="s">
        <v>128</v>
      </c>
      <c r="E2145" s="169">
        <v>0.115</v>
      </c>
      <c r="F2145" s="170">
        <v>22.14</v>
      </c>
      <c r="G2145" s="170">
        <v>2.5499999999999998</v>
      </c>
    </row>
    <row r="2146" spans="1:7" x14ac:dyDescent="0.25">
      <c r="A2146" s="165"/>
      <c r="B2146" s="165"/>
      <c r="C2146" s="165"/>
      <c r="D2146" s="165"/>
      <c r="E2146" s="233" t="s">
        <v>230</v>
      </c>
      <c r="F2146" s="233"/>
      <c r="G2146" s="171">
        <v>15.55</v>
      </c>
    </row>
    <row r="2147" spans="1:7" ht="22.5" x14ac:dyDescent="0.25">
      <c r="A2147" s="232" t="s">
        <v>231</v>
      </c>
      <c r="B2147" s="232"/>
      <c r="C2147" s="166" t="s">
        <v>226</v>
      </c>
      <c r="D2147" s="166" t="s">
        <v>227</v>
      </c>
      <c r="E2147" s="166" t="s">
        <v>228</v>
      </c>
      <c r="F2147" s="166" t="s">
        <v>229</v>
      </c>
      <c r="G2147" s="166" t="s">
        <v>3</v>
      </c>
    </row>
    <row r="2148" spans="1:7" ht="22.5" x14ac:dyDescent="0.25">
      <c r="A2148" s="167" t="s">
        <v>1473</v>
      </c>
      <c r="B2148" s="168" t="s">
        <v>1474</v>
      </c>
      <c r="C2148" s="167" t="s">
        <v>242</v>
      </c>
      <c r="D2148" s="167" t="s">
        <v>232</v>
      </c>
      <c r="E2148" s="169">
        <v>0.16</v>
      </c>
      <c r="F2148" s="170">
        <v>19.510000000000002</v>
      </c>
      <c r="G2148" s="170">
        <v>3.12</v>
      </c>
    </row>
    <row r="2149" spans="1:7" ht="22.5" x14ac:dyDescent="0.25">
      <c r="A2149" s="167" t="s">
        <v>1284</v>
      </c>
      <c r="B2149" s="168" t="s">
        <v>1285</v>
      </c>
      <c r="C2149" s="167" t="s">
        <v>242</v>
      </c>
      <c r="D2149" s="167" t="s">
        <v>232</v>
      </c>
      <c r="E2149" s="169">
        <v>0.16</v>
      </c>
      <c r="F2149" s="170">
        <v>24.06</v>
      </c>
      <c r="G2149" s="170">
        <v>3.85</v>
      </c>
    </row>
    <row r="2150" spans="1:7" x14ac:dyDescent="0.25">
      <c r="A2150" s="165"/>
      <c r="B2150" s="165"/>
      <c r="C2150" s="165"/>
      <c r="D2150" s="165"/>
      <c r="E2150" s="233" t="s">
        <v>234</v>
      </c>
      <c r="F2150" s="233"/>
      <c r="G2150" s="171">
        <v>6.97</v>
      </c>
    </row>
    <row r="2151" spans="1:7" x14ac:dyDescent="0.25">
      <c r="A2151" s="165"/>
      <c r="B2151" s="165"/>
      <c r="C2151" s="165"/>
      <c r="D2151" s="165"/>
      <c r="E2151" s="234" t="s">
        <v>235</v>
      </c>
      <c r="F2151" s="234"/>
      <c r="G2151" s="172">
        <v>22.52</v>
      </c>
    </row>
    <row r="2152" spans="1:7" x14ac:dyDescent="0.25">
      <c r="A2152" s="165"/>
      <c r="B2152" s="165"/>
      <c r="C2152" s="165"/>
      <c r="D2152" s="165"/>
      <c r="E2152" s="234" t="s">
        <v>259</v>
      </c>
      <c r="F2152" s="234"/>
      <c r="G2152" s="172">
        <v>2.79</v>
      </c>
    </row>
    <row r="2153" spans="1:7" x14ac:dyDescent="0.25">
      <c r="A2153" s="165"/>
      <c r="B2153" s="165"/>
      <c r="C2153" s="165"/>
      <c r="D2153" s="165"/>
      <c r="E2153" s="234" t="s">
        <v>236</v>
      </c>
      <c r="F2153" s="234"/>
      <c r="G2153" s="172">
        <v>22.52</v>
      </c>
    </row>
    <row r="2154" spans="1:7" x14ac:dyDescent="0.25">
      <c r="A2154" s="165"/>
      <c r="B2154" s="165"/>
      <c r="C2154" s="165"/>
      <c r="D2154" s="165"/>
      <c r="E2154" s="234" t="s">
        <v>1016</v>
      </c>
      <c r="F2154" s="234"/>
      <c r="G2154" s="172">
        <v>5.86</v>
      </c>
    </row>
    <row r="2155" spans="1:7" x14ac:dyDescent="0.25">
      <c r="A2155" s="165"/>
      <c r="B2155" s="165"/>
      <c r="C2155" s="165"/>
      <c r="D2155" s="165"/>
      <c r="E2155" s="234" t="s">
        <v>1017</v>
      </c>
      <c r="F2155" s="234"/>
      <c r="G2155" s="172">
        <v>28.38</v>
      </c>
    </row>
    <row r="2156" spans="1:7" x14ac:dyDescent="0.25">
      <c r="A2156" s="165"/>
      <c r="B2156" s="165"/>
      <c r="C2156" s="230"/>
      <c r="D2156" s="230"/>
      <c r="E2156" s="165"/>
      <c r="F2156" s="165"/>
      <c r="G2156" s="165"/>
    </row>
    <row r="2157" spans="1:7" x14ac:dyDescent="0.25">
      <c r="A2157" s="231" t="s">
        <v>1604</v>
      </c>
      <c r="B2157" s="231"/>
      <c r="C2157" s="231"/>
      <c r="D2157" s="231"/>
      <c r="E2157" s="231"/>
      <c r="F2157" s="231"/>
      <c r="G2157" s="231"/>
    </row>
    <row r="2158" spans="1:7" ht="22.5" x14ac:dyDescent="0.25">
      <c r="A2158" s="232" t="s">
        <v>225</v>
      </c>
      <c r="B2158" s="232"/>
      <c r="C2158" s="166" t="s">
        <v>226</v>
      </c>
      <c r="D2158" s="166" t="s">
        <v>227</v>
      </c>
      <c r="E2158" s="166" t="s">
        <v>228</v>
      </c>
      <c r="F2158" s="166" t="s">
        <v>229</v>
      </c>
      <c r="G2158" s="166" t="s">
        <v>3</v>
      </c>
    </row>
    <row r="2159" spans="1:7" x14ac:dyDescent="0.25">
      <c r="A2159" s="167" t="s">
        <v>1590</v>
      </c>
      <c r="B2159" s="168" t="s">
        <v>1591</v>
      </c>
      <c r="C2159" s="167" t="s">
        <v>1047</v>
      </c>
      <c r="D2159" s="167" t="s">
        <v>238</v>
      </c>
      <c r="E2159" s="169">
        <v>2.5819999999999999</v>
      </c>
      <c r="F2159" s="170">
        <v>9.5299999999999994</v>
      </c>
      <c r="G2159" s="170">
        <v>24.61</v>
      </c>
    </row>
    <row r="2160" spans="1:7" x14ac:dyDescent="0.25">
      <c r="A2160" s="167" t="s">
        <v>1592</v>
      </c>
      <c r="B2160" s="168" t="s">
        <v>1593</v>
      </c>
      <c r="C2160" s="167" t="s">
        <v>1047</v>
      </c>
      <c r="D2160" s="167" t="s">
        <v>238</v>
      </c>
      <c r="E2160" s="169">
        <v>4.3999999999999997E-2</v>
      </c>
      <c r="F2160" s="170">
        <v>20.72</v>
      </c>
      <c r="G2160" s="170">
        <v>0.91</v>
      </c>
    </row>
    <row r="2161" spans="1:7" x14ac:dyDescent="0.25">
      <c r="A2161" s="167" t="s">
        <v>1416</v>
      </c>
      <c r="B2161" s="168" t="s">
        <v>1417</v>
      </c>
      <c r="C2161" s="167" t="s">
        <v>1047</v>
      </c>
      <c r="D2161" s="167" t="s">
        <v>127</v>
      </c>
      <c r="E2161" s="169">
        <v>0.161</v>
      </c>
      <c r="F2161" s="170">
        <v>75</v>
      </c>
      <c r="G2161" s="170">
        <v>12.08</v>
      </c>
    </row>
    <row r="2162" spans="1:7" x14ac:dyDescent="0.25">
      <c r="A2162" s="167" t="s">
        <v>1177</v>
      </c>
      <c r="B2162" s="168" t="s">
        <v>1178</v>
      </c>
      <c r="C2162" s="167" t="s">
        <v>1047</v>
      </c>
      <c r="D2162" s="167" t="s">
        <v>127</v>
      </c>
      <c r="E2162" s="169">
        <v>7.6999999999999999E-2</v>
      </c>
      <c r="F2162" s="170">
        <v>67</v>
      </c>
      <c r="G2162" s="170">
        <v>5.16</v>
      </c>
    </row>
    <row r="2163" spans="1:7" x14ac:dyDescent="0.25">
      <c r="A2163" s="167" t="s">
        <v>1418</v>
      </c>
      <c r="B2163" s="168" t="s">
        <v>1419</v>
      </c>
      <c r="C2163" s="167" t="s">
        <v>1047</v>
      </c>
      <c r="D2163" s="167" t="s">
        <v>238</v>
      </c>
      <c r="E2163" s="169">
        <v>7.6440000000000001</v>
      </c>
      <c r="F2163" s="170">
        <v>2</v>
      </c>
      <c r="G2163" s="170">
        <v>15.29</v>
      </c>
    </row>
    <row r="2164" spans="1:7" ht="22.5" x14ac:dyDescent="0.25">
      <c r="A2164" s="167" t="s">
        <v>1594</v>
      </c>
      <c r="B2164" s="168" t="s">
        <v>1595</v>
      </c>
      <c r="C2164" s="167" t="s">
        <v>1047</v>
      </c>
      <c r="D2164" s="167" t="s">
        <v>125</v>
      </c>
      <c r="E2164" s="169">
        <v>0.2</v>
      </c>
      <c r="F2164" s="170">
        <v>28.81</v>
      </c>
      <c r="G2164" s="170">
        <v>5.76</v>
      </c>
    </row>
    <row r="2165" spans="1:7" x14ac:dyDescent="0.25">
      <c r="A2165" s="167" t="s">
        <v>1250</v>
      </c>
      <c r="B2165" s="168" t="s">
        <v>1251</v>
      </c>
      <c r="C2165" s="167" t="s">
        <v>1047</v>
      </c>
      <c r="D2165" s="167" t="s">
        <v>238</v>
      </c>
      <c r="E2165" s="169">
        <v>41.908999999999999</v>
      </c>
      <c r="F2165" s="170">
        <v>0.9</v>
      </c>
      <c r="G2165" s="170">
        <v>37.72</v>
      </c>
    </row>
    <row r="2166" spans="1:7" x14ac:dyDescent="0.25">
      <c r="A2166" s="167" t="s">
        <v>1596</v>
      </c>
      <c r="B2166" s="168" t="s">
        <v>1597</v>
      </c>
      <c r="C2166" s="167" t="s">
        <v>1047</v>
      </c>
      <c r="D2166" s="167" t="s">
        <v>133</v>
      </c>
      <c r="E2166" s="169">
        <v>5.8999999999999997E-2</v>
      </c>
      <c r="F2166" s="170">
        <v>9.51</v>
      </c>
      <c r="G2166" s="170">
        <v>0.56000000000000005</v>
      </c>
    </row>
    <row r="2167" spans="1:7" x14ac:dyDescent="0.25">
      <c r="A2167" s="167" t="s">
        <v>1598</v>
      </c>
      <c r="B2167" s="168" t="s">
        <v>1599</v>
      </c>
      <c r="C2167" s="167" t="s">
        <v>1047</v>
      </c>
      <c r="D2167" s="167" t="s">
        <v>128</v>
      </c>
      <c r="E2167" s="169">
        <v>141.12</v>
      </c>
      <c r="F2167" s="170">
        <v>0.7</v>
      </c>
      <c r="G2167" s="170">
        <v>98.78</v>
      </c>
    </row>
    <row r="2168" spans="1:7" x14ac:dyDescent="0.25">
      <c r="A2168" s="165"/>
      <c r="B2168" s="165"/>
      <c r="C2168" s="165"/>
      <c r="D2168" s="165"/>
      <c r="E2168" s="233" t="s">
        <v>230</v>
      </c>
      <c r="F2168" s="233"/>
      <c r="G2168" s="171">
        <v>200.87</v>
      </c>
    </row>
    <row r="2169" spans="1:7" ht="22.5" x14ac:dyDescent="0.25">
      <c r="A2169" s="232" t="s">
        <v>231</v>
      </c>
      <c r="B2169" s="232"/>
      <c r="C2169" s="166" t="s">
        <v>226</v>
      </c>
      <c r="D2169" s="166" t="s">
        <v>227</v>
      </c>
      <c r="E2169" s="166" t="s">
        <v>228</v>
      </c>
      <c r="F2169" s="166" t="s">
        <v>229</v>
      </c>
      <c r="G2169" s="166" t="s">
        <v>3</v>
      </c>
    </row>
    <row r="2170" spans="1:7" ht="22.5" x14ac:dyDescent="0.25">
      <c r="A2170" s="167" t="s">
        <v>1101</v>
      </c>
      <c r="B2170" s="168" t="s">
        <v>1102</v>
      </c>
      <c r="C2170" s="167" t="s">
        <v>242</v>
      </c>
      <c r="D2170" s="167" t="s">
        <v>232</v>
      </c>
      <c r="E2170" s="169">
        <v>0.2</v>
      </c>
      <c r="F2170" s="170">
        <v>20.010000000000002</v>
      </c>
      <c r="G2170" s="170">
        <v>4</v>
      </c>
    </row>
    <row r="2171" spans="1:7" ht="22.5" x14ac:dyDescent="0.25">
      <c r="A2171" s="167" t="s">
        <v>316</v>
      </c>
      <c r="B2171" s="168" t="s">
        <v>240</v>
      </c>
      <c r="C2171" s="167" t="s">
        <v>242</v>
      </c>
      <c r="D2171" s="167" t="s">
        <v>232</v>
      </c>
      <c r="E2171" s="169">
        <v>1</v>
      </c>
      <c r="F2171" s="170">
        <v>19.920000000000002</v>
      </c>
      <c r="G2171" s="170">
        <v>19.920000000000002</v>
      </c>
    </row>
    <row r="2172" spans="1:7" x14ac:dyDescent="0.25">
      <c r="A2172" s="167" t="s">
        <v>1103</v>
      </c>
      <c r="B2172" s="168" t="s">
        <v>1104</v>
      </c>
      <c r="C2172" s="167" t="s">
        <v>242</v>
      </c>
      <c r="D2172" s="167" t="s">
        <v>232</v>
      </c>
      <c r="E2172" s="169">
        <v>0.2</v>
      </c>
      <c r="F2172" s="170">
        <v>24.54</v>
      </c>
      <c r="G2172" s="170">
        <v>4.91</v>
      </c>
    </row>
    <row r="2173" spans="1:7" ht="22.5" x14ac:dyDescent="0.25">
      <c r="A2173" s="167" t="s">
        <v>1054</v>
      </c>
      <c r="B2173" s="168" t="s">
        <v>1055</v>
      </c>
      <c r="C2173" s="167" t="s">
        <v>242</v>
      </c>
      <c r="D2173" s="167" t="s">
        <v>232</v>
      </c>
      <c r="E2173" s="169">
        <v>1</v>
      </c>
      <c r="F2173" s="170">
        <v>24.47</v>
      </c>
      <c r="G2173" s="170">
        <v>24.47</v>
      </c>
    </row>
    <row r="2174" spans="1:7" x14ac:dyDescent="0.25">
      <c r="A2174" s="167" t="s">
        <v>327</v>
      </c>
      <c r="B2174" s="168" t="s">
        <v>239</v>
      </c>
      <c r="C2174" s="167" t="s">
        <v>242</v>
      </c>
      <c r="D2174" s="167" t="s">
        <v>232</v>
      </c>
      <c r="E2174" s="169">
        <v>3.5</v>
      </c>
      <c r="F2174" s="170">
        <v>24.68</v>
      </c>
      <c r="G2174" s="170">
        <v>86.38</v>
      </c>
    </row>
    <row r="2175" spans="1:7" x14ac:dyDescent="0.25">
      <c r="A2175" s="167" t="s">
        <v>328</v>
      </c>
      <c r="B2175" s="168" t="s">
        <v>233</v>
      </c>
      <c r="C2175" s="167" t="s">
        <v>242</v>
      </c>
      <c r="D2175" s="167" t="s">
        <v>232</v>
      </c>
      <c r="E2175" s="169">
        <v>4</v>
      </c>
      <c r="F2175" s="170">
        <v>19.5</v>
      </c>
      <c r="G2175" s="170">
        <v>78</v>
      </c>
    </row>
    <row r="2176" spans="1:7" x14ac:dyDescent="0.25">
      <c r="A2176" s="165"/>
      <c r="B2176" s="165"/>
      <c r="C2176" s="165"/>
      <c r="D2176" s="165"/>
      <c r="E2176" s="233" t="s">
        <v>234</v>
      </c>
      <c r="F2176" s="233"/>
      <c r="G2176" s="171">
        <v>217.68</v>
      </c>
    </row>
    <row r="2177" spans="1:7" x14ac:dyDescent="0.25">
      <c r="A2177" s="165"/>
      <c r="B2177" s="165"/>
      <c r="C2177" s="165"/>
      <c r="D2177" s="165"/>
      <c r="E2177" s="234" t="s">
        <v>235</v>
      </c>
      <c r="F2177" s="234"/>
      <c r="G2177" s="172">
        <v>418.55</v>
      </c>
    </row>
    <row r="2178" spans="1:7" x14ac:dyDescent="0.25">
      <c r="A2178" s="165"/>
      <c r="B2178" s="165"/>
      <c r="C2178" s="165"/>
      <c r="D2178" s="165"/>
      <c r="E2178" s="234" t="s">
        <v>259</v>
      </c>
      <c r="F2178" s="234"/>
      <c r="G2178" s="172">
        <v>80.849999999999994</v>
      </c>
    </row>
    <row r="2179" spans="1:7" x14ac:dyDescent="0.25">
      <c r="A2179" s="165"/>
      <c r="B2179" s="165"/>
      <c r="C2179" s="165"/>
      <c r="D2179" s="165"/>
      <c r="E2179" s="234" t="s">
        <v>236</v>
      </c>
      <c r="F2179" s="234"/>
      <c r="G2179" s="172">
        <v>418.55</v>
      </c>
    </row>
    <row r="2180" spans="1:7" x14ac:dyDescent="0.25">
      <c r="A2180" s="165"/>
      <c r="B2180" s="165"/>
      <c r="C2180" s="165"/>
      <c r="D2180" s="165"/>
      <c r="E2180" s="234" t="s">
        <v>1016</v>
      </c>
      <c r="F2180" s="234"/>
      <c r="G2180" s="172">
        <v>108.86</v>
      </c>
    </row>
    <row r="2181" spans="1:7" x14ac:dyDescent="0.25">
      <c r="A2181" s="165"/>
      <c r="B2181" s="165"/>
      <c r="C2181" s="165"/>
      <c r="D2181" s="165"/>
      <c r="E2181" s="234" t="s">
        <v>1017</v>
      </c>
      <c r="F2181" s="234"/>
      <c r="G2181" s="172">
        <v>527.41</v>
      </c>
    </row>
    <row r="2182" spans="1:7" x14ac:dyDescent="0.25">
      <c r="A2182" s="165"/>
      <c r="B2182" s="165"/>
      <c r="C2182" s="230"/>
      <c r="D2182" s="230"/>
      <c r="E2182" s="165"/>
      <c r="F2182" s="165"/>
      <c r="G2182" s="165"/>
    </row>
    <row r="2183" spans="1:7" x14ac:dyDescent="0.25">
      <c r="A2183" s="231" t="s">
        <v>1605</v>
      </c>
      <c r="B2183" s="231"/>
      <c r="C2183" s="231"/>
      <c r="D2183" s="231"/>
      <c r="E2183" s="231"/>
      <c r="F2183" s="231"/>
      <c r="G2183" s="231"/>
    </row>
    <row r="2184" spans="1:7" ht="22.5" x14ac:dyDescent="0.25">
      <c r="A2184" s="232" t="s">
        <v>225</v>
      </c>
      <c r="B2184" s="232"/>
      <c r="C2184" s="166" t="s">
        <v>226</v>
      </c>
      <c r="D2184" s="166" t="s">
        <v>227</v>
      </c>
      <c r="E2184" s="166" t="s">
        <v>228</v>
      </c>
      <c r="F2184" s="166" t="s">
        <v>229</v>
      </c>
      <c r="G2184" s="166" t="s">
        <v>3</v>
      </c>
    </row>
    <row r="2185" spans="1:7" ht="33.75" x14ac:dyDescent="0.25">
      <c r="A2185" s="167" t="s">
        <v>1606</v>
      </c>
      <c r="B2185" s="168" t="s">
        <v>1607</v>
      </c>
      <c r="C2185" s="167" t="s">
        <v>242</v>
      </c>
      <c r="D2185" s="167" t="s">
        <v>128</v>
      </c>
      <c r="E2185" s="169">
        <v>1</v>
      </c>
      <c r="F2185" s="170">
        <v>7.36</v>
      </c>
      <c r="G2185" s="170">
        <v>7.36</v>
      </c>
    </row>
    <row r="2186" spans="1:7" x14ac:dyDescent="0.25">
      <c r="A2186" s="165"/>
      <c r="B2186" s="165"/>
      <c r="C2186" s="165"/>
      <c r="D2186" s="165"/>
      <c r="E2186" s="233" t="s">
        <v>230</v>
      </c>
      <c r="F2186" s="233"/>
      <c r="G2186" s="171">
        <v>7.36</v>
      </c>
    </row>
    <row r="2187" spans="1:7" ht="22.5" x14ac:dyDescent="0.25">
      <c r="A2187" s="232" t="s">
        <v>231</v>
      </c>
      <c r="B2187" s="232"/>
      <c r="C2187" s="166" t="s">
        <v>226</v>
      </c>
      <c r="D2187" s="166" t="s">
        <v>227</v>
      </c>
      <c r="E2187" s="166" t="s">
        <v>228</v>
      </c>
      <c r="F2187" s="166" t="s">
        <v>229</v>
      </c>
      <c r="G2187" s="166" t="s">
        <v>3</v>
      </c>
    </row>
    <row r="2188" spans="1:7" ht="33.75" x14ac:dyDescent="0.25">
      <c r="A2188" s="167" t="s">
        <v>1608</v>
      </c>
      <c r="B2188" s="168" t="s">
        <v>1609</v>
      </c>
      <c r="C2188" s="167" t="s">
        <v>242</v>
      </c>
      <c r="D2188" s="167" t="s">
        <v>128</v>
      </c>
      <c r="E2188" s="169">
        <v>1</v>
      </c>
      <c r="F2188" s="170">
        <v>243.33</v>
      </c>
      <c r="G2188" s="170">
        <v>243.33</v>
      </c>
    </row>
    <row r="2189" spans="1:7" x14ac:dyDescent="0.25">
      <c r="A2189" s="165"/>
      <c r="B2189" s="165"/>
      <c r="C2189" s="165"/>
      <c r="D2189" s="165"/>
      <c r="E2189" s="233" t="s">
        <v>234</v>
      </c>
      <c r="F2189" s="233"/>
      <c r="G2189" s="171">
        <v>243.33</v>
      </c>
    </row>
    <row r="2190" spans="1:7" x14ac:dyDescent="0.25">
      <c r="A2190" s="165"/>
      <c r="B2190" s="165"/>
      <c r="C2190" s="165"/>
      <c r="D2190" s="165"/>
      <c r="E2190" s="234" t="s">
        <v>235</v>
      </c>
      <c r="F2190" s="234"/>
      <c r="G2190" s="172">
        <v>250.69</v>
      </c>
    </row>
    <row r="2191" spans="1:7" x14ac:dyDescent="0.25">
      <c r="A2191" s="165"/>
      <c r="B2191" s="165"/>
      <c r="C2191" s="165"/>
      <c r="D2191" s="165"/>
      <c r="E2191" s="234" t="s">
        <v>259</v>
      </c>
      <c r="F2191" s="234"/>
      <c r="G2191" s="172">
        <v>7.1</v>
      </c>
    </row>
    <row r="2192" spans="1:7" x14ac:dyDescent="0.25">
      <c r="A2192" s="165"/>
      <c r="B2192" s="165"/>
      <c r="C2192" s="165"/>
      <c r="D2192" s="165"/>
      <c r="E2192" s="234" t="s">
        <v>236</v>
      </c>
      <c r="F2192" s="234"/>
      <c r="G2192" s="172">
        <v>250.69</v>
      </c>
    </row>
    <row r="2193" spans="1:7" x14ac:dyDescent="0.25">
      <c r="A2193" s="165"/>
      <c r="B2193" s="165"/>
      <c r="C2193" s="165"/>
      <c r="D2193" s="165"/>
      <c r="E2193" s="234" t="s">
        <v>1016</v>
      </c>
      <c r="F2193" s="234"/>
      <c r="G2193" s="172">
        <v>65.2</v>
      </c>
    </row>
    <row r="2194" spans="1:7" x14ac:dyDescent="0.25">
      <c r="A2194" s="165"/>
      <c r="B2194" s="165"/>
      <c r="C2194" s="165"/>
      <c r="D2194" s="165"/>
      <c r="E2194" s="234" t="s">
        <v>1017</v>
      </c>
      <c r="F2194" s="234"/>
      <c r="G2194" s="172">
        <v>315.89</v>
      </c>
    </row>
    <row r="2195" spans="1:7" x14ac:dyDescent="0.25">
      <c r="A2195" s="165"/>
      <c r="B2195" s="165"/>
      <c r="C2195" s="230"/>
      <c r="D2195" s="230"/>
      <c r="E2195" s="165"/>
      <c r="F2195" s="165"/>
      <c r="G2195" s="165"/>
    </row>
    <row r="2196" spans="1:7" x14ac:dyDescent="0.25">
      <c r="A2196" s="231" t="s">
        <v>1610</v>
      </c>
      <c r="B2196" s="231"/>
      <c r="C2196" s="231"/>
      <c r="D2196" s="231"/>
      <c r="E2196" s="231"/>
      <c r="F2196" s="231"/>
      <c r="G2196" s="231"/>
    </row>
    <row r="2197" spans="1:7" ht="22.5" x14ac:dyDescent="0.25">
      <c r="A2197" s="232" t="s">
        <v>225</v>
      </c>
      <c r="B2197" s="232"/>
      <c r="C2197" s="166" t="s">
        <v>226</v>
      </c>
      <c r="D2197" s="166" t="s">
        <v>227</v>
      </c>
      <c r="E2197" s="166" t="s">
        <v>228</v>
      </c>
      <c r="F2197" s="166" t="s">
        <v>229</v>
      </c>
      <c r="G2197" s="166" t="s">
        <v>3</v>
      </c>
    </row>
    <row r="2198" spans="1:7" ht="22.5" x14ac:dyDescent="0.25">
      <c r="A2198" s="167" t="s">
        <v>1512</v>
      </c>
      <c r="B2198" s="168" t="s">
        <v>1513</v>
      </c>
      <c r="C2198" s="167" t="s">
        <v>242</v>
      </c>
      <c r="D2198" s="167" t="s">
        <v>128</v>
      </c>
      <c r="E2198" s="169">
        <v>1.9199999999999998E-2</v>
      </c>
      <c r="F2198" s="170">
        <v>12.26</v>
      </c>
      <c r="G2198" s="170">
        <v>0.24</v>
      </c>
    </row>
    <row r="2199" spans="1:7" ht="22.5" x14ac:dyDescent="0.25">
      <c r="A2199" s="167" t="s">
        <v>1611</v>
      </c>
      <c r="B2199" s="168" t="s">
        <v>1612</v>
      </c>
      <c r="C2199" s="167" t="s">
        <v>242</v>
      </c>
      <c r="D2199" s="167" t="s">
        <v>128</v>
      </c>
      <c r="E2199" s="169">
        <v>1</v>
      </c>
      <c r="F2199" s="170">
        <v>294.41000000000003</v>
      </c>
      <c r="G2199" s="170">
        <v>294.41000000000003</v>
      </c>
    </row>
    <row r="2200" spans="1:7" x14ac:dyDescent="0.25">
      <c r="A2200" s="165"/>
      <c r="B2200" s="165"/>
      <c r="C2200" s="165"/>
      <c r="D2200" s="165"/>
      <c r="E2200" s="233" t="s">
        <v>230</v>
      </c>
      <c r="F2200" s="233"/>
      <c r="G2200" s="171">
        <v>294.64999999999998</v>
      </c>
    </row>
    <row r="2201" spans="1:7" ht="22.5" x14ac:dyDescent="0.25">
      <c r="A2201" s="232" t="s">
        <v>231</v>
      </c>
      <c r="B2201" s="232"/>
      <c r="C2201" s="166" t="s">
        <v>226</v>
      </c>
      <c r="D2201" s="166" t="s">
        <v>227</v>
      </c>
      <c r="E2201" s="166" t="s">
        <v>228</v>
      </c>
      <c r="F2201" s="166" t="s">
        <v>229</v>
      </c>
      <c r="G2201" s="166" t="s">
        <v>3</v>
      </c>
    </row>
    <row r="2202" spans="1:7" ht="22.5" x14ac:dyDescent="0.25">
      <c r="A2202" s="167" t="s">
        <v>1473</v>
      </c>
      <c r="B2202" s="168" t="s">
        <v>1474</v>
      </c>
      <c r="C2202" s="167" t="s">
        <v>242</v>
      </c>
      <c r="D2202" s="167" t="s">
        <v>232</v>
      </c>
      <c r="E2202" s="169">
        <v>0.92490000000000006</v>
      </c>
      <c r="F2202" s="170">
        <v>19.510000000000002</v>
      </c>
      <c r="G2202" s="170">
        <v>18.04</v>
      </c>
    </row>
    <row r="2203" spans="1:7" ht="22.5" x14ac:dyDescent="0.25">
      <c r="A2203" s="167" t="s">
        <v>1284</v>
      </c>
      <c r="B2203" s="168" t="s">
        <v>1285</v>
      </c>
      <c r="C2203" s="167" t="s">
        <v>242</v>
      </c>
      <c r="D2203" s="167" t="s">
        <v>232</v>
      </c>
      <c r="E2203" s="169">
        <v>0.92490000000000006</v>
      </c>
      <c r="F2203" s="170">
        <v>24.06</v>
      </c>
      <c r="G2203" s="170">
        <v>22.25</v>
      </c>
    </row>
    <row r="2204" spans="1:7" x14ac:dyDescent="0.25">
      <c r="A2204" s="165"/>
      <c r="B2204" s="165"/>
      <c r="C2204" s="165"/>
      <c r="D2204" s="165"/>
      <c r="E2204" s="233" t="s">
        <v>234</v>
      </c>
      <c r="F2204" s="233"/>
      <c r="G2204" s="171">
        <v>40.29</v>
      </c>
    </row>
    <row r="2205" spans="1:7" x14ac:dyDescent="0.25">
      <c r="A2205" s="165"/>
      <c r="B2205" s="165"/>
      <c r="C2205" s="165"/>
      <c r="D2205" s="165"/>
      <c r="E2205" s="234" t="s">
        <v>235</v>
      </c>
      <c r="F2205" s="234"/>
      <c r="G2205" s="172">
        <v>334.94</v>
      </c>
    </row>
    <row r="2206" spans="1:7" x14ac:dyDescent="0.25">
      <c r="A2206" s="165"/>
      <c r="B2206" s="165"/>
      <c r="C2206" s="165"/>
      <c r="D2206" s="165"/>
      <c r="E2206" s="234" t="s">
        <v>259</v>
      </c>
      <c r="F2206" s="234"/>
      <c r="G2206" s="172">
        <v>15.33</v>
      </c>
    </row>
    <row r="2207" spans="1:7" x14ac:dyDescent="0.25">
      <c r="A2207" s="165"/>
      <c r="B2207" s="165"/>
      <c r="C2207" s="165"/>
      <c r="D2207" s="165"/>
      <c r="E2207" s="234" t="s">
        <v>236</v>
      </c>
      <c r="F2207" s="234"/>
      <c r="G2207" s="172">
        <v>334.94</v>
      </c>
    </row>
    <row r="2208" spans="1:7" x14ac:dyDescent="0.25">
      <c r="A2208" s="165"/>
      <c r="B2208" s="165"/>
      <c r="C2208" s="165"/>
      <c r="D2208" s="165"/>
      <c r="E2208" s="234" t="s">
        <v>1016</v>
      </c>
      <c r="F2208" s="234"/>
      <c r="G2208" s="172">
        <v>87.12</v>
      </c>
    </row>
    <row r="2209" spans="1:7" x14ac:dyDescent="0.25">
      <c r="A2209" s="165"/>
      <c r="B2209" s="165"/>
      <c r="C2209" s="165"/>
      <c r="D2209" s="165"/>
      <c r="E2209" s="234" t="s">
        <v>1017</v>
      </c>
      <c r="F2209" s="234"/>
      <c r="G2209" s="172">
        <v>422.06</v>
      </c>
    </row>
    <row r="2210" spans="1:7" x14ac:dyDescent="0.25">
      <c r="A2210" s="165"/>
      <c r="B2210" s="165"/>
      <c r="C2210" s="230"/>
      <c r="D2210" s="230"/>
      <c r="E2210" s="165"/>
      <c r="F2210" s="165"/>
      <c r="G2210" s="165"/>
    </row>
    <row r="2211" spans="1:7" x14ac:dyDescent="0.25">
      <c r="A2211" s="231" t="s">
        <v>1613</v>
      </c>
      <c r="B2211" s="231"/>
      <c r="C2211" s="231"/>
      <c r="D2211" s="231"/>
      <c r="E2211" s="231"/>
      <c r="F2211" s="231"/>
      <c r="G2211" s="231"/>
    </row>
    <row r="2212" spans="1:7" ht="22.5" x14ac:dyDescent="0.25">
      <c r="A2212" s="232" t="s">
        <v>225</v>
      </c>
      <c r="B2212" s="232"/>
      <c r="C2212" s="166" t="s">
        <v>226</v>
      </c>
      <c r="D2212" s="166" t="s">
        <v>227</v>
      </c>
      <c r="E2212" s="166" t="s">
        <v>228</v>
      </c>
      <c r="F2212" s="166" t="s">
        <v>229</v>
      </c>
      <c r="G2212" s="166" t="s">
        <v>3</v>
      </c>
    </row>
    <row r="2213" spans="1:7" ht="33.75" x14ac:dyDescent="0.25">
      <c r="A2213" s="167" t="s">
        <v>1614</v>
      </c>
      <c r="B2213" s="168" t="s">
        <v>1615</v>
      </c>
      <c r="C2213" s="167" t="s">
        <v>242</v>
      </c>
      <c r="D2213" s="167" t="s">
        <v>128</v>
      </c>
      <c r="E2213" s="169">
        <v>1</v>
      </c>
      <c r="F2213" s="170">
        <v>75.97</v>
      </c>
      <c r="G2213" s="170">
        <v>75.97</v>
      </c>
    </row>
    <row r="2214" spans="1:7" x14ac:dyDescent="0.25">
      <c r="A2214" s="167" t="s">
        <v>1616</v>
      </c>
      <c r="B2214" s="168" t="s">
        <v>1617</v>
      </c>
      <c r="C2214" s="167" t="s">
        <v>242</v>
      </c>
      <c r="D2214" s="167" t="s">
        <v>238</v>
      </c>
      <c r="E2214" s="169">
        <v>0.52710000000000001</v>
      </c>
      <c r="F2214" s="170">
        <v>45.98</v>
      </c>
      <c r="G2214" s="170">
        <v>24.24</v>
      </c>
    </row>
    <row r="2215" spans="1:7" x14ac:dyDescent="0.25">
      <c r="A2215" s="165"/>
      <c r="B2215" s="165"/>
      <c r="C2215" s="165"/>
      <c r="D2215" s="165"/>
      <c r="E2215" s="233" t="s">
        <v>230</v>
      </c>
      <c r="F2215" s="233"/>
      <c r="G2215" s="171">
        <v>100.21</v>
      </c>
    </row>
    <row r="2216" spans="1:7" ht="22.5" x14ac:dyDescent="0.25">
      <c r="A2216" s="232" t="s">
        <v>231</v>
      </c>
      <c r="B2216" s="232"/>
      <c r="C2216" s="166" t="s">
        <v>226</v>
      </c>
      <c r="D2216" s="166" t="s">
        <v>227</v>
      </c>
      <c r="E2216" s="166" t="s">
        <v>228</v>
      </c>
      <c r="F2216" s="166" t="s">
        <v>229</v>
      </c>
      <c r="G2216" s="166" t="s">
        <v>3</v>
      </c>
    </row>
    <row r="2217" spans="1:7" ht="22.5" x14ac:dyDescent="0.25">
      <c r="A2217" s="167" t="s">
        <v>1618</v>
      </c>
      <c r="B2217" s="168" t="s">
        <v>1619</v>
      </c>
      <c r="C2217" s="167" t="s">
        <v>242</v>
      </c>
      <c r="D2217" s="167" t="s">
        <v>232</v>
      </c>
      <c r="E2217" s="169">
        <v>0.8458</v>
      </c>
      <c r="F2217" s="170">
        <v>24.59</v>
      </c>
      <c r="G2217" s="170">
        <v>20.8</v>
      </c>
    </row>
    <row r="2218" spans="1:7" x14ac:dyDescent="0.25">
      <c r="A2218" s="167" t="s">
        <v>328</v>
      </c>
      <c r="B2218" s="168" t="s">
        <v>233</v>
      </c>
      <c r="C2218" s="167" t="s">
        <v>242</v>
      </c>
      <c r="D2218" s="167" t="s">
        <v>232</v>
      </c>
      <c r="E2218" s="169">
        <v>0.26650000000000001</v>
      </c>
      <c r="F2218" s="170">
        <v>19.5</v>
      </c>
      <c r="G2218" s="170">
        <v>5.2</v>
      </c>
    </row>
    <row r="2219" spans="1:7" x14ac:dyDescent="0.25">
      <c r="A2219" s="165"/>
      <c r="B2219" s="165"/>
      <c r="C2219" s="165"/>
      <c r="D2219" s="165"/>
      <c r="E2219" s="233" t="s">
        <v>234</v>
      </c>
      <c r="F2219" s="233"/>
      <c r="G2219" s="171">
        <v>26</v>
      </c>
    </row>
    <row r="2220" spans="1:7" x14ac:dyDescent="0.25">
      <c r="A2220" s="165"/>
      <c r="B2220" s="165"/>
      <c r="C2220" s="165"/>
      <c r="D2220" s="165"/>
      <c r="E2220" s="234" t="s">
        <v>235</v>
      </c>
      <c r="F2220" s="234"/>
      <c r="G2220" s="172">
        <v>126.21</v>
      </c>
    </row>
    <row r="2221" spans="1:7" x14ac:dyDescent="0.25">
      <c r="A2221" s="165"/>
      <c r="B2221" s="165"/>
      <c r="C2221" s="165"/>
      <c r="D2221" s="165"/>
      <c r="E2221" s="234" t="s">
        <v>259</v>
      </c>
      <c r="F2221" s="234"/>
      <c r="G2221" s="172">
        <v>9.83</v>
      </c>
    </row>
    <row r="2222" spans="1:7" x14ac:dyDescent="0.25">
      <c r="A2222" s="165"/>
      <c r="B2222" s="165"/>
      <c r="C2222" s="165"/>
      <c r="D2222" s="165"/>
      <c r="E2222" s="234" t="s">
        <v>236</v>
      </c>
      <c r="F2222" s="234"/>
      <c r="G2222" s="172">
        <v>126.21</v>
      </c>
    </row>
    <row r="2223" spans="1:7" x14ac:dyDescent="0.25">
      <c r="A2223" s="165"/>
      <c r="B2223" s="165"/>
      <c r="C2223" s="165"/>
      <c r="D2223" s="165"/>
      <c r="E2223" s="234" t="s">
        <v>1016</v>
      </c>
      <c r="F2223" s="234"/>
      <c r="G2223" s="172">
        <v>32.83</v>
      </c>
    </row>
    <row r="2224" spans="1:7" x14ac:dyDescent="0.25">
      <c r="A2224" s="165"/>
      <c r="B2224" s="165"/>
      <c r="C2224" s="165"/>
      <c r="D2224" s="165"/>
      <c r="E2224" s="234" t="s">
        <v>1017</v>
      </c>
      <c r="F2224" s="234"/>
      <c r="G2224" s="172">
        <v>159.04</v>
      </c>
    </row>
    <row r="2225" spans="1:7" x14ac:dyDescent="0.25">
      <c r="A2225" s="165"/>
      <c r="B2225" s="165"/>
      <c r="C2225" s="230"/>
      <c r="D2225" s="230"/>
      <c r="E2225" s="165"/>
      <c r="F2225" s="165"/>
      <c r="G2225" s="165"/>
    </row>
    <row r="2226" spans="1:7" x14ac:dyDescent="0.25">
      <c r="A2226" s="231" t="s">
        <v>1620</v>
      </c>
      <c r="B2226" s="231"/>
      <c r="C2226" s="231"/>
      <c r="D2226" s="231"/>
      <c r="E2226" s="231"/>
      <c r="F2226" s="231"/>
      <c r="G2226" s="231"/>
    </row>
    <row r="2227" spans="1:7" ht="22.5" x14ac:dyDescent="0.25">
      <c r="A2227" s="232" t="s">
        <v>225</v>
      </c>
      <c r="B2227" s="232"/>
      <c r="C2227" s="166" t="s">
        <v>226</v>
      </c>
      <c r="D2227" s="166" t="s">
        <v>227</v>
      </c>
      <c r="E2227" s="166" t="s">
        <v>228</v>
      </c>
      <c r="F2227" s="166" t="s">
        <v>229</v>
      </c>
      <c r="G2227" s="166" t="s">
        <v>3</v>
      </c>
    </row>
    <row r="2228" spans="1:7" ht="22.5" x14ac:dyDescent="0.25">
      <c r="A2228" s="167" t="s">
        <v>1621</v>
      </c>
      <c r="B2228" s="168" t="s">
        <v>1622</v>
      </c>
      <c r="C2228" s="167" t="s">
        <v>242</v>
      </c>
      <c r="D2228" s="167" t="s">
        <v>128</v>
      </c>
      <c r="E2228" s="169">
        <v>1</v>
      </c>
      <c r="F2228" s="170">
        <v>73.11</v>
      </c>
      <c r="G2228" s="170">
        <v>73.11</v>
      </c>
    </row>
    <row r="2229" spans="1:7" ht="45" x14ac:dyDescent="0.25">
      <c r="A2229" s="167" t="s">
        <v>1282</v>
      </c>
      <c r="B2229" s="168" t="s">
        <v>1283</v>
      </c>
      <c r="C2229" s="167" t="s">
        <v>242</v>
      </c>
      <c r="D2229" s="167" t="s">
        <v>128</v>
      </c>
      <c r="E2229" s="169">
        <v>2</v>
      </c>
      <c r="F2229" s="170">
        <v>17.05</v>
      </c>
      <c r="G2229" s="170">
        <v>34.1</v>
      </c>
    </row>
    <row r="2230" spans="1:7" x14ac:dyDescent="0.25">
      <c r="A2230" s="167" t="s">
        <v>1623</v>
      </c>
      <c r="B2230" s="168" t="s">
        <v>1624</v>
      </c>
      <c r="C2230" s="167" t="s">
        <v>242</v>
      </c>
      <c r="D2230" s="167" t="s">
        <v>238</v>
      </c>
      <c r="E2230" s="169">
        <v>3.04E-2</v>
      </c>
      <c r="F2230" s="170">
        <v>84.59</v>
      </c>
      <c r="G2230" s="170">
        <v>2.57</v>
      </c>
    </row>
    <row r="2231" spans="1:7" x14ac:dyDescent="0.25">
      <c r="A2231" s="165"/>
      <c r="B2231" s="165"/>
      <c r="C2231" s="165"/>
      <c r="D2231" s="165"/>
      <c r="E2231" s="233" t="s">
        <v>230</v>
      </c>
      <c r="F2231" s="233"/>
      <c r="G2231" s="171">
        <v>109.78</v>
      </c>
    </row>
    <row r="2232" spans="1:7" ht="22.5" x14ac:dyDescent="0.25">
      <c r="A2232" s="232" t="s">
        <v>231</v>
      </c>
      <c r="B2232" s="232"/>
      <c r="C2232" s="166" t="s">
        <v>226</v>
      </c>
      <c r="D2232" s="166" t="s">
        <v>227</v>
      </c>
      <c r="E2232" s="166" t="s">
        <v>228</v>
      </c>
      <c r="F2232" s="166" t="s">
        <v>229</v>
      </c>
      <c r="G2232" s="166" t="s">
        <v>3</v>
      </c>
    </row>
    <row r="2233" spans="1:7" ht="22.5" x14ac:dyDescent="0.25">
      <c r="A2233" s="167" t="s">
        <v>1284</v>
      </c>
      <c r="B2233" s="168" t="s">
        <v>1285</v>
      </c>
      <c r="C2233" s="167" t="s">
        <v>242</v>
      </c>
      <c r="D2233" s="167" t="s">
        <v>232</v>
      </c>
      <c r="E2233" s="169">
        <v>0.38700000000000001</v>
      </c>
      <c r="F2233" s="170">
        <v>24.06</v>
      </c>
      <c r="G2233" s="170">
        <v>9.31</v>
      </c>
    </row>
    <row r="2234" spans="1:7" x14ac:dyDescent="0.25">
      <c r="A2234" s="167" t="s">
        <v>328</v>
      </c>
      <c r="B2234" s="168" t="s">
        <v>233</v>
      </c>
      <c r="C2234" s="167" t="s">
        <v>242</v>
      </c>
      <c r="D2234" s="167" t="s">
        <v>232</v>
      </c>
      <c r="E2234" s="169">
        <v>0.18859999999999999</v>
      </c>
      <c r="F2234" s="170">
        <v>19.5</v>
      </c>
      <c r="G2234" s="170">
        <v>3.68</v>
      </c>
    </row>
    <row r="2235" spans="1:7" x14ac:dyDescent="0.25">
      <c r="A2235" s="165"/>
      <c r="B2235" s="165"/>
      <c r="C2235" s="165"/>
      <c r="D2235" s="165"/>
      <c r="E2235" s="233" t="s">
        <v>234</v>
      </c>
      <c r="F2235" s="233"/>
      <c r="G2235" s="171">
        <v>12.99</v>
      </c>
    </row>
    <row r="2236" spans="1:7" x14ac:dyDescent="0.25">
      <c r="A2236" s="165"/>
      <c r="B2236" s="165"/>
      <c r="C2236" s="165"/>
      <c r="D2236" s="165"/>
      <c r="E2236" s="234" t="s">
        <v>235</v>
      </c>
      <c r="F2236" s="234"/>
      <c r="G2236" s="172">
        <v>122.78</v>
      </c>
    </row>
    <row r="2237" spans="1:7" x14ac:dyDescent="0.25">
      <c r="A2237" s="165"/>
      <c r="B2237" s="165"/>
      <c r="C2237" s="165"/>
      <c r="D2237" s="165"/>
      <c r="E2237" s="234" t="s">
        <v>259</v>
      </c>
      <c r="F2237" s="234"/>
      <c r="G2237" s="172">
        <v>4.96</v>
      </c>
    </row>
    <row r="2238" spans="1:7" x14ac:dyDescent="0.25">
      <c r="A2238" s="165"/>
      <c r="B2238" s="165"/>
      <c r="C2238" s="165"/>
      <c r="D2238" s="165"/>
      <c r="E2238" s="234" t="s">
        <v>236</v>
      </c>
      <c r="F2238" s="234"/>
      <c r="G2238" s="172">
        <v>122.78</v>
      </c>
    </row>
    <row r="2239" spans="1:7" x14ac:dyDescent="0.25">
      <c r="A2239" s="165"/>
      <c r="B2239" s="165"/>
      <c r="C2239" s="165"/>
      <c r="D2239" s="165"/>
      <c r="E2239" s="234" t="s">
        <v>1016</v>
      </c>
      <c r="F2239" s="234"/>
      <c r="G2239" s="172">
        <v>31.94</v>
      </c>
    </row>
    <row r="2240" spans="1:7" x14ac:dyDescent="0.25">
      <c r="A2240" s="165"/>
      <c r="B2240" s="165"/>
      <c r="C2240" s="165"/>
      <c r="D2240" s="165"/>
      <c r="E2240" s="234" t="s">
        <v>1017</v>
      </c>
      <c r="F2240" s="234"/>
      <c r="G2240" s="172">
        <v>154.72</v>
      </c>
    </row>
    <row r="2241" spans="1:7" x14ac:dyDescent="0.25">
      <c r="A2241" s="165"/>
      <c r="B2241" s="165"/>
      <c r="C2241" s="230"/>
      <c r="D2241" s="230"/>
      <c r="E2241" s="165"/>
      <c r="F2241" s="165"/>
      <c r="G2241" s="165"/>
    </row>
    <row r="2242" spans="1:7" x14ac:dyDescent="0.25">
      <c r="A2242" s="231" t="s">
        <v>1625</v>
      </c>
      <c r="B2242" s="231"/>
      <c r="C2242" s="231"/>
      <c r="D2242" s="231"/>
      <c r="E2242" s="231"/>
      <c r="F2242" s="231"/>
      <c r="G2242" s="231"/>
    </row>
    <row r="2243" spans="1:7" ht="22.5" x14ac:dyDescent="0.25">
      <c r="A2243" s="232" t="s">
        <v>225</v>
      </c>
      <c r="B2243" s="232"/>
      <c r="C2243" s="166" t="s">
        <v>226</v>
      </c>
      <c r="D2243" s="166" t="s">
        <v>227</v>
      </c>
      <c r="E2243" s="166" t="s">
        <v>228</v>
      </c>
      <c r="F2243" s="166" t="s">
        <v>229</v>
      </c>
      <c r="G2243" s="166" t="s">
        <v>3</v>
      </c>
    </row>
    <row r="2244" spans="1:7" x14ac:dyDescent="0.25">
      <c r="A2244" s="167" t="s">
        <v>1626</v>
      </c>
      <c r="B2244" s="168" t="s">
        <v>1627</v>
      </c>
      <c r="C2244" s="167" t="s">
        <v>1047</v>
      </c>
      <c r="D2244" s="167" t="s">
        <v>128</v>
      </c>
      <c r="E2244" s="169">
        <v>1</v>
      </c>
      <c r="F2244" s="170">
        <v>47.68</v>
      </c>
      <c r="G2244" s="170">
        <v>47.68</v>
      </c>
    </row>
    <row r="2245" spans="1:7" x14ac:dyDescent="0.25">
      <c r="A2245" s="167" t="s">
        <v>1628</v>
      </c>
      <c r="B2245" s="168" t="s">
        <v>1629</v>
      </c>
      <c r="C2245" s="167" t="s">
        <v>1047</v>
      </c>
      <c r="D2245" s="167" t="s">
        <v>133</v>
      </c>
      <c r="E2245" s="169">
        <v>0.28000000000000003</v>
      </c>
      <c r="F2245" s="170">
        <v>0.27</v>
      </c>
      <c r="G2245" s="170">
        <v>0.08</v>
      </c>
    </row>
    <row r="2246" spans="1:7" x14ac:dyDescent="0.25">
      <c r="A2246" s="165"/>
      <c r="B2246" s="165"/>
      <c r="C2246" s="165"/>
      <c r="D2246" s="165"/>
      <c r="E2246" s="233" t="s">
        <v>230</v>
      </c>
      <c r="F2246" s="233"/>
      <c r="G2246" s="171">
        <v>47.76</v>
      </c>
    </row>
    <row r="2247" spans="1:7" ht="22.5" x14ac:dyDescent="0.25">
      <c r="A2247" s="232" t="s">
        <v>231</v>
      </c>
      <c r="B2247" s="232"/>
      <c r="C2247" s="166" t="s">
        <v>226</v>
      </c>
      <c r="D2247" s="166" t="s">
        <v>227</v>
      </c>
      <c r="E2247" s="166" t="s">
        <v>228</v>
      </c>
      <c r="F2247" s="166" t="s">
        <v>229</v>
      </c>
      <c r="G2247" s="166" t="s">
        <v>3</v>
      </c>
    </row>
    <row r="2248" spans="1:7" ht="22.5" x14ac:dyDescent="0.25">
      <c r="A2248" s="167" t="s">
        <v>1473</v>
      </c>
      <c r="B2248" s="168" t="s">
        <v>1474</v>
      </c>
      <c r="C2248" s="167" t="s">
        <v>242</v>
      </c>
      <c r="D2248" s="167" t="s">
        <v>232</v>
      </c>
      <c r="E2248" s="169">
        <v>0.5</v>
      </c>
      <c r="F2248" s="170">
        <v>19.510000000000002</v>
      </c>
      <c r="G2248" s="170">
        <v>9.76</v>
      </c>
    </row>
    <row r="2249" spans="1:7" ht="22.5" x14ac:dyDescent="0.25">
      <c r="A2249" s="167" t="s">
        <v>1284</v>
      </c>
      <c r="B2249" s="168" t="s">
        <v>1285</v>
      </c>
      <c r="C2249" s="167" t="s">
        <v>242</v>
      </c>
      <c r="D2249" s="167" t="s">
        <v>232</v>
      </c>
      <c r="E2249" s="169">
        <v>0.5</v>
      </c>
      <c r="F2249" s="170">
        <v>24.06</v>
      </c>
      <c r="G2249" s="170">
        <v>12.03</v>
      </c>
    </row>
    <row r="2250" spans="1:7" x14ac:dyDescent="0.25">
      <c r="A2250" s="165"/>
      <c r="B2250" s="165"/>
      <c r="C2250" s="165"/>
      <c r="D2250" s="165"/>
      <c r="E2250" s="233" t="s">
        <v>234</v>
      </c>
      <c r="F2250" s="233"/>
      <c r="G2250" s="171">
        <v>21.79</v>
      </c>
    </row>
    <row r="2251" spans="1:7" x14ac:dyDescent="0.25">
      <c r="A2251" s="165"/>
      <c r="B2251" s="165"/>
      <c r="C2251" s="165"/>
      <c r="D2251" s="165"/>
      <c r="E2251" s="234" t="s">
        <v>235</v>
      </c>
      <c r="F2251" s="234"/>
      <c r="G2251" s="172">
        <v>69.540000000000006</v>
      </c>
    </row>
    <row r="2252" spans="1:7" x14ac:dyDescent="0.25">
      <c r="A2252" s="165"/>
      <c r="B2252" s="165"/>
      <c r="C2252" s="165"/>
      <c r="D2252" s="165"/>
      <c r="E2252" s="234" t="s">
        <v>259</v>
      </c>
      <c r="F2252" s="234"/>
      <c r="G2252" s="172">
        <v>8.2899999999999991</v>
      </c>
    </row>
    <row r="2253" spans="1:7" x14ac:dyDescent="0.25">
      <c r="A2253" s="165"/>
      <c r="B2253" s="165"/>
      <c r="C2253" s="165"/>
      <c r="D2253" s="165"/>
      <c r="E2253" s="234" t="s">
        <v>236</v>
      </c>
      <c r="F2253" s="234"/>
      <c r="G2253" s="172">
        <v>69.540000000000006</v>
      </c>
    </row>
    <row r="2254" spans="1:7" x14ac:dyDescent="0.25">
      <c r="A2254" s="165"/>
      <c r="B2254" s="165"/>
      <c r="C2254" s="165"/>
      <c r="D2254" s="165"/>
      <c r="E2254" s="234" t="s">
        <v>1016</v>
      </c>
      <c r="F2254" s="234"/>
      <c r="G2254" s="172">
        <v>18.09</v>
      </c>
    </row>
    <row r="2255" spans="1:7" x14ac:dyDescent="0.25">
      <c r="A2255" s="165"/>
      <c r="B2255" s="165"/>
      <c r="C2255" s="165"/>
      <c r="D2255" s="165"/>
      <c r="E2255" s="234" t="s">
        <v>1017</v>
      </c>
      <c r="F2255" s="234"/>
      <c r="G2255" s="172">
        <v>87.63</v>
      </c>
    </row>
    <row r="2256" spans="1:7" x14ac:dyDescent="0.25">
      <c r="A2256" s="165"/>
      <c r="B2256" s="165"/>
      <c r="C2256" s="230"/>
      <c r="D2256" s="230"/>
      <c r="E2256" s="165"/>
      <c r="F2256" s="165"/>
      <c r="G2256" s="165"/>
    </row>
    <row r="2257" spans="1:7" x14ac:dyDescent="0.25">
      <c r="A2257" s="231" t="s">
        <v>1630</v>
      </c>
      <c r="B2257" s="231"/>
      <c r="C2257" s="231"/>
      <c r="D2257" s="231"/>
      <c r="E2257" s="231"/>
      <c r="F2257" s="231"/>
      <c r="G2257" s="231"/>
    </row>
    <row r="2258" spans="1:7" ht="22.5" x14ac:dyDescent="0.25">
      <c r="A2258" s="232" t="s">
        <v>225</v>
      </c>
      <c r="B2258" s="232"/>
      <c r="C2258" s="166" t="s">
        <v>226</v>
      </c>
      <c r="D2258" s="166" t="s">
        <v>227</v>
      </c>
      <c r="E2258" s="166" t="s">
        <v>228</v>
      </c>
      <c r="F2258" s="166" t="s">
        <v>229</v>
      </c>
      <c r="G2258" s="166" t="s">
        <v>3</v>
      </c>
    </row>
    <row r="2259" spans="1:7" ht="22.5" x14ac:dyDescent="0.25">
      <c r="A2259" s="167" t="s">
        <v>1539</v>
      </c>
      <c r="B2259" s="168" t="s">
        <v>1540</v>
      </c>
      <c r="C2259" s="167" t="s">
        <v>242</v>
      </c>
      <c r="D2259" s="167" t="s">
        <v>128</v>
      </c>
      <c r="E2259" s="169">
        <v>2.1000000000000001E-2</v>
      </c>
      <c r="F2259" s="170">
        <v>3.33</v>
      </c>
      <c r="G2259" s="170">
        <v>7.0000000000000007E-2</v>
      </c>
    </row>
    <row r="2260" spans="1:7" ht="33.75" x14ac:dyDescent="0.25">
      <c r="A2260" s="167" t="s">
        <v>1631</v>
      </c>
      <c r="B2260" s="168" t="s">
        <v>1632</v>
      </c>
      <c r="C2260" s="167" t="s">
        <v>242</v>
      </c>
      <c r="D2260" s="167" t="s">
        <v>128</v>
      </c>
      <c r="E2260" s="169">
        <v>1</v>
      </c>
      <c r="F2260" s="170">
        <v>61.75</v>
      </c>
      <c r="G2260" s="170">
        <v>61.75</v>
      </c>
    </row>
    <row r="2261" spans="1:7" x14ac:dyDescent="0.25">
      <c r="A2261" s="165"/>
      <c r="B2261" s="165"/>
      <c r="C2261" s="165"/>
      <c r="D2261" s="165"/>
      <c r="E2261" s="233" t="s">
        <v>230</v>
      </c>
      <c r="F2261" s="233"/>
      <c r="G2261" s="171">
        <v>61.82</v>
      </c>
    </row>
    <row r="2262" spans="1:7" ht="22.5" x14ac:dyDescent="0.25">
      <c r="A2262" s="232" t="s">
        <v>231</v>
      </c>
      <c r="B2262" s="232"/>
      <c r="C2262" s="166" t="s">
        <v>226</v>
      </c>
      <c r="D2262" s="166" t="s">
        <v>227</v>
      </c>
      <c r="E2262" s="166" t="s">
        <v>228</v>
      </c>
      <c r="F2262" s="166" t="s">
        <v>229</v>
      </c>
      <c r="G2262" s="166" t="s">
        <v>3</v>
      </c>
    </row>
    <row r="2263" spans="1:7" ht="22.5" x14ac:dyDescent="0.25">
      <c r="A2263" s="167" t="s">
        <v>1284</v>
      </c>
      <c r="B2263" s="168" t="s">
        <v>1285</v>
      </c>
      <c r="C2263" s="167" t="s">
        <v>242</v>
      </c>
      <c r="D2263" s="167" t="s">
        <v>232</v>
      </c>
      <c r="E2263" s="169">
        <v>9.6000000000000002E-2</v>
      </c>
      <c r="F2263" s="170">
        <v>24.06</v>
      </c>
      <c r="G2263" s="170">
        <v>2.31</v>
      </c>
    </row>
    <row r="2264" spans="1:7" x14ac:dyDescent="0.25">
      <c r="A2264" s="167" t="s">
        <v>328</v>
      </c>
      <c r="B2264" s="168" t="s">
        <v>233</v>
      </c>
      <c r="C2264" s="167" t="s">
        <v>242</v>
      </c>
      <c r="D2264" s="167" t="s">
        <v>232</v>
      </c>
      <c r="E2264" s="169">
        <v>3.0300000000000001E-2</v>
      </c>
      <c r="F2264" s="170">
        <v>19.5</v>
      </c>
      <c r="G2264" s="170">
        <v>0.59</v>
      </c>
    </row>
    <row r="2265" spans="1:7" x14ac:dyDescent="0.25">
      <c r="A2265" s="165"/>
      <c r="B2265" s="165"/>
      <c r="C2265" s="165"/>
      <c r="D2265" s="165"/>
      <c r="E2265" s="233" t="s">
        <v>234</v>
      </c>
      <c r="F2265" s="233"/>
      <c r="G2265" s="171">
        <v>2.9</v>
      </c>
    </row>
    <row r="2266" spans="1:7" x14ac:dyDescent="0.25">
      <c r="A2266" s="165"/>
      <c r="B2266" s="165"/>
      <c r="C2266" s="165"/>
      <c r="D2266" s="165"/>
      <c r="E2266" s="234" t="s">
        <v>235</v>
      </c>
      <c r="F2266" s="234"/>
      <c r="G2266" s="172">
        <v>64.72</v>
      </c>
    </row>
    <row r="2267" spans="1:7" x14ac:dyDescent="0.25">
      <c r="A2267" s="165"/>
      <c r="B2267" s="165"/>
      <c r="C2267" s="165"/>
      <c r="D2267" s="165"/>
      <c r="E2267" s="234" t="s">
        <v>259</v>
      </c>
      <c r="F2267" s="234"/>
      <c r="G2267" s="172">
        <v>1.1200000000000001</v>
      </c>
    </row>
    <row r="2268" spans="1:7" x14ac:dyDescent="0.25">
      <c r="A2268" s="165"/>
      <c r="B2268" s="165"/>
      <c r="C2268" s="165"/>
      <c r="D2268" s="165"/>
      <c r="E2268" s="234" t="s">
        <v>236</v>
      </c>
      <c r="F2268" s="234"/>
      <c r="G2268" s="172">
        <v>64.72</v>
      </c>
    </row>
    <row r="2269" spans="1:7" x14ac:dyDescent="0.25">
      <c r="A2269" s="165"/>
      <c r="B2269" s="165"/>
      <c r="C2269" s="165"/>
      <c r="D2269" s="165"/>
      <c r="E2269" s="234" t="s">
        <v>1016</v>
      </c>
      <c r="F2269" s="234"/>
      <c r="G2269" s="172">
        <v>16.829999999999998</v>
      </c>
    </row>
    <row r="2270" spans="1:7" x14ac:dyDescent="0.25">
      <c r="A2270" s="165"/>
      <c r="B2270" s="165"/>
      <c r="C2270" s="165"/>
      <c r="D2270" s="165"/>
      <c r="E2270" s="234" t="s">
        <v>1017</v>
      </c>
      <c r="F2270" s="234"/>
      <c r="G2270" s="172">
        <v>81.55</v>
      </c>
    </row>
    <row r="2271" spans="1:7" x14ac:dyDescent="0.25">
      <c r="A2271" s="165"/>
      <c r="B2271" s="165"/>
      <c r="C2271" s="230"/>
      <c r="D2271" s="230"/>
      <c r="E2271" s="165"/>
      <c r="F2271" s="165"/>
      <c r="G2271" s="165"/>
    </row>
    <row r="2272" spans="1:7" x14ac:dyDescent="0.25">
      <c r="A2272" s="231" t="s">
        <v>1633</v>
      </c>
      <c r="B2272" s="231"/>
      <c r="C2272" s="231"/>
      <c r="D2272" s="231"/>
      <c r="E2272" s="231"/>
      <c r="F2272" s="231"/>
      <c r="G2272" s="231"/>
    </row>
    <row r="2273" spans="1:7" ht="22.5" x14ac:dyDescent="0.25">
      <c r="A2273" s="232" t="s">
        <v>225</v>
      </c>
      <c r="B2273" s="232"/>
      <c r="C2273" s="166" t="s">
        <v>226</v>
      </c>
      <c r="D2273" s="166" t="s">
        <v>227</v>
      </c>
      <c r="E2273" s="166" t="s">
        <v>228</v>
      </c>
      <c r="F2273" s="166" t="s">
        <v>229</v>
      </c>
      <c r="G2273" s="166" t="s">
        <v>3</v>
      </c>
    </row>
    <row r="2274" spans="1:7" ht="22.5" x14ac:dyDescent="0.25">
      <c r="A2274" s="167" t="s">
        <v>1539</v>
      </c>
      <c r="B2274" s="168" t="s">
        <v>1540</v>
      </c>
      <c r="C2274" s="167" t="s">
        <v>242</v>
      </c>
      <c r="D2274" s="167" t="s">
        <v>128</v>
      </c>
      <c r="E2274" s="169">
        <v>2.1000000000000001E-2</v>
      </c>
      <c r="F2274" s="170">
        <v>3.33</v>
      </c>
      <c r="G2274" s="170">
        <v>7.0000000000000007E-2</v>
      </c>
    </row>
    <row r="2275" spans="1:7" ht="33.75" x14ac:dyDescent="0.25">
      <c r="A2275" s="167" t="s">
        <v>1634</v>
      </c>
      <c r="B2275" s="168" t="s">
        <v>1635</v>
      </c>
      <c r="C2275" s="167" t="s">
        <v>242</v>
      </c>
      <c r="D2275" s="167" t="s">
        <v>128</v>
      </c>
      <c r="E2275" s="169">
        <v>1</v>
      </c>
      <c r="F2275" s="170">
        <v>80.42</v>
      </c>
      <c r="G2275" s="170">
        <v>80.42</v>
      </c>
    </row>
    <row r="2276" spans="1:7" x14ac:dyDescent="0.25">
      <c r="A2276" s="165"/>
      <c r="B2276" s="165"/>
      <c r="C2276" s="165"/>
      <c r="D2276" s="165"/>
      <c r="E2276" s="233" t="s">
        <v>230</v>
      </c>
      <c r="F2276" s="233"/>
      <c r="G2276" s="171">
        <v>80.489999999999995</v>
      </c>
    </row>
    <row r="2277" spans="1:7" ht="22.5" x14ac:dyDescent="0.25">
      <c r="A2277" s="232" t="s">
        <v>231</v>
      </c>
      <c r="B2277" s="232"/>
      <c r="C2277" s="166" t="s">
        <v>226</v>
      </c>
      <c r="D2277" s="166" t="s">
        <v>227</v>
      </c>
      <c r="E2277" s="166" t="s">
        <v>228</v>
      </c>
      <c r="F2277" s="166" t="s">
        <v>229</v>
      </c>
      <c r="G2277" s="166" t="s">
        <v>3</v>
      </c>
    </row>
    <row r="2278" spans="1:7" ht="22.5" x14ac:dyDescent="0.25">
      <c r="A2278" s="167" t="s">
        <v>1284</v>
      </c>
      <c r="B2278" s="168" t="s">
        <v>1285</v>
      </c>
      <c r="C2278" s="167" t="s">
        <v>242</v>
      </c>
      <c r="D2278" s="167" t="s">
        <v>232</v>
      </c>
      <c r="E2278" s="169">
        <v>0.1525</v>
      </c>
      <c r="F2278" s="170">
        <v>24.06</v>
      </c>
      <c r="G2278" s="170">
        <v>3.67</v>
      </c>
    </row>
    <row r="2279" spans="1:7" x14ac:dyDescent="0.25">
      <c r="A2279" s="167" t="s">
        <v>328</v>
      </c>
      <c r="B2279" s="168" t="s">
        <v>233</v>
      </c>
      <c r="C2279" s="167" t="s">
        <v>242</v>
      </c>
      <c r="D2279" s="167" t="s">
        <v>232</v>
      </c>
      <c r="E2279" s="169">
        <v>4.8099999999999997E-2</v>
      </c>
      <c r="F2279" s="170">
        <v>19.5</v>
      </c>
      <c r="G2279" s="170">
        <v>0.94</v>
      </c>
    </row>
    <row r="2280" spans="1:7" x14ac:dyDescent="0.25">
      <c r="A2280" s="165"/>
      <c r="B2280" s="165"/>
      <c r="C2280" s="165"/>
      <c r="D2280" s="165"/>
      <c r="E2280" s="233" t="s">
        <v>234</v>
      </c>
      <c r="F2280" s="233"/>
      <c r="G2280" s="171">
        <v>4.6100000000000003</v>
      </c>
    </row>
    <row r="2281" spans="1:7" x14ac:dyDescent="0.25">
      <c r="A2281" s="165"/>
      <c r="B2281" s="165"/>
      <c r="C2281" s="165"/>
      <c r="D2281" s="165"/>
      <c r="E2281" s="234" t="s">
        <v>235</v>
      </c>
      <c r="F2281" s="234"/>
      <c r="G2281" s="172">
        <v>85.1</v>
      </c>
    </row>
    <row r="2282" spans="1:7" x14ac:dyDescent="0.25">
      <c r="A2282" s="165"/>
      <c r="B2282" s="165"/>
      <c r="C2282" s="165"/>
      <c r="D2282" s="165"/>
      <c r="E2282" s="234" t="s">
        <v>259</v>
      </c>
      <c r="F2282" s="234"/>
      <c r="G2282" s="172">
        <v>1.78</v>
      </c>
    </row>
    <row r="2283" spans="1:7" x14ac:dyDescent="0.25">
      <c r="A2283" s="165"/>
      <c r="B2283" s="165"/>
      <c r="C2283" s="165"/>
      <c r="D2283" s="165"/>
      <c r="E2283" s="234" t="s">
        <v>236</v>
      </c>
      <c r="F2283" s="234"/>
      <c r="G2283" s="172">
        <v>85.1</v>
      </c>
    </row>
    <row r="2284" spans="1:7" x14ac:dyDescent="0.25">
      <c r="A2284" s="165"/>
      <c r="B2284" s="165"/>
      <c r="C2284" s="165"/>
      <c r="D2284" s="165"/>
      <c r="E2284" s="234" t="s">
        <v>1016</v>
      </c>
      <c r="F2284" s="234"/>
      <c r="G2284" s="172">
        <v>22.13</v>
      </c>
    </row>
    <row r="2285" spans="1:7" x14ac:dyDescent="0.25">
      <c r="A2285" s="165"/>
      <c r="B2285" s="165"/>
      <c r="C2285" s="165"/>
      <c r="D2285" s="165"/>
      <c r="E2285" s="234" t="s">
        <v>1017</v>
      </c>
      <c r="F2285" s="234"/>
      <c r="G2285" s="172">
        <v>107.23</v>
      </c>
    </row>
    <row r="2286" spans="1:7" x14ac:dyDescent="0.25">
      <c r="A2286" s="165"/>
      <c r="B2286" s="165"/>
      <c r="C2286" s="230"/>
      <c r="D2286" s="230"/>
      <c r="E2286" s="165"/>
      <c r="F2286" s="165"/>
      <c r="G2286" s="165"/>
    </row>
    <row r="2287" spans="1:7" x14ac:dyDescent="0.25">
      <c r="A2287" s="231" t="s">
        <v>1636</v>
      </c>
      <c r="B2287" s="231"/>
      <c r="C2287" s="231"/>
      <c r="D2287" s="231"/>
      <c r="E2287" s="231"/>
      <c r="F2287" s="231"/>
      <c r="G2287" s="231"/>
    </row>
    <row r="2288" spans="1:7" ht="22.5" x14ac:dyDescent="0.25">
      <c r="A2288" s="232" t="s">
        <v>225</v>
      </c>
      <c r="B2288" s="232"/>
      <c r="C2288" s="166" t="s">
        <v>226</v>
      </c>
      <c r="D2288" s="166" t="s">
        <v>227</v>
      </c>
      <c r="E2288" s="166" t="s">
        <v>228</v>
      </c>
      <c r="F2288" s="166" t="s">
        <v>229</v>
      </c>
      <c r="G2288" s="166" t="s">
        <v>3</v>
      </c>
    </row>
    <row r="2289" spans="1:7" ht="22.5" x14ac:dyDescent="0.25">
      <c r="A2289" s="167" t="s">
        <v>1637</v>
      </c>
      <c r="B2289" s="168" t="s">
        <v>1638</v>
      </c>
      <c r="C2289" s="167" t="s">
        <v>242</v>
      </c>
      <c r="D2289" s="167" t="s">
        <v>128</v>
      </c>
      <c r="E2289" s="169">
        <v>1</v>
      </c>
      <c r="F2289" s="170">
        <v>74.099999999999994</v>
      </c>
      <c r="G2289" s="170">
        <v>74.099999999999994</v>
      </c>
    </row>
    <row r="2290" spans="1:7" ht="22.5" x14ac:dyDescent="0.25">
      <c r="A2290" s="167" t="s">
        <v>1539</v>
      </c>
      <c r="B2290" s="168" t="s">
        <v>1540</v>
      </c>
      <c r="C2290" s="167" t="s">
        <v>242</v>
      </c>
      <c r="D2290" s="167" t="s">
        <v>128</v>
      </c>
      <c r="E2290" s="169">
        <v>2.1000000000000001E-2</v>
      </c>
      <c r="F2290" s="170">
        <v>3.33</v>
      </c>
      <c r="G2290" s="170">
        <v>7.0000000000000007E-2</v>
      </c>
    </row>
    <row r="2291" spans="1:7" x14ac:dyDescent="0.25">
      <c r="A2291" s="165"/>
      <c r="B2291" s="165"/>
      <c r="C2291" s="165"/>
      <c r="D2291" s="165"/>
      <c r="E2291" s="233" t="s">
        <v>230</v>
      </c>
      <c r="F2291" s="233"/>
      <c r="G2291" s="171">
        <v>74.17</v>
      </c>
    </row>
    <row r="2292" spans="1:7" ht="22.5" x14ac:dyDescent="0.25">
      <c r="A2292" s="232" t="s">
        <v>231</v>
      </c>
      <c r="B2292" s="232"/>
      <c r="C2292" s="166" t="s">
        <v>226</v>
      </c>
      <c r="D2292" s="166" t="s">
        <v>227</v>
      </c>
      <c r="E2292" s="166" t="s">
        <v>228</v>
      </c>
      <c r="F2292" s="166" t="s">
        <v>229</v>
      </c>
      <c r="G2292" s="166" t="s">
        <v>3</v>
      </c>
    </row>
    <row r="2293" spans="1:7" ht="22.5" x14ac:dyDescent="0.25">
      <c r="A2293" s="167" t="s">
        <v>1284</v>
      </c>
      <c r="B2293" s="168" t="s">
        <v>1285</v>
      </c>
      <c r="C2293" s="167" t="s">
        <v>242</v>
      </c>
      <c r="D2293" s="167" t="s">
        <v>232</v>
      </c>
      <c r="E2293" s="169">
        <v>0.44669999999999999</v>
      </c>
      <c r="F2293" s="170">
        <v>24.06</v>
      </c>
      <c r="G2293" s="170">
        <v>10.75</v>
      </c>
    </row>
    <row r="2294" spans="1:7" x14ac:dyDescent="0.25">
      <c r="A2294" s="167" t="s">
        <v>328</v>
      </c>
      <c r="B2294" s="168" t="s">
        <v>233</v>
      </c>
      <c r="C2294" s="167" t="s">
        <v>242</v>
      </c>
      <c r="D2294" s="167" t="s">
        <v>232</v>
      </c>
      <c r="E2294" s="169">
        <v>0.14069999999999999</v>
      </c>
      <c r="F2294" s="170">
        <v>19.5</v>
      </c>
      <c r="G2294" s="170">
        <v>2.74</v>
      </c>
    </row>
    <row r="2295" spans="1:7" x14ac:dyDescent="0.25">
      <c r="A2295" s="165"/>
      <c r="B2295" s="165"/>
      <c r="C2295" s="165"/>
      <c r="D2295" s="165"/>
      <c r="E2295" s="233" t="s">
        <v>234</v>
      </c>
      <c r="F2295" s="233"/>
      <c r="G2295" s="171">
        <v>13.49</v>
      </c>
    </row>
    <row r="2296" spans="1:7" x14ac:dyDescent="0.25">
      <c r="A2296" s="165"/>
      <c r="B2296" s="165"/>
      <c r="C2296" s="165"/>
      <c r="D2296" s="165"/>
      <c r="E2296" s="234" t="s">
        <v>235</v>
      </c>
      <c r="F2296" s="234"/>
      <c r="G2296" s="172">
        <v>87.66</v>
      </c>
    </row>
    <row r="2297" spans="1:7" x14ac:dyDescent="0.25">
      <c r="A2297" s="165"/>
      <c r="B2297" s="165"/>
      <c r="C2297" s="165"/>
      <c r="D2297" s="165"/>
      <c r="E2297" s="234" t="s">
        <v>259</v>
      </c>
      <c r="F2297" s="234"/>
      <c r="G2297" s="172">
        <v>5.19</v>
      </c>
    </row>
    <row r="2298" spans="1:7" x14ac:dyDescent="0.25">
      <c r="A2298" s="165"/>
      <c r="B2298" s="165"/>
      <c r="C2298" s="165"/>
      <c r="D2298" s="165"/>
      <c r="E2298" s="234" t="s">
        <v>236</v>
      </c>
      <c r="F2298" s="234"/>
      <c r="G2298" s="172">
        <v>87.66</v>
      </c>
    </row>
    <row r="2299" spans="1:7" x14ac:dyDescent="0.25">
      <c r="A2299" s="165"/>
      <c r="B2299" s="165"/>
      <c r="C2299" s="165"/>
      <c r="D2299" s="165"/>
      <c r="E2299" s="234" t="s">
        <v>1016</v>
      </c>
      <c r="F2299" s="234"/>
      <c r="G2299" s="172">
        <v>22.8</v>
      </c>
    </row>
    <row r="2300" spans="1:7" x14ac:dyDescent="0.25">
      <c r="A2300" s="165"/>
      <c r="B2300" s="165"/>
      <c r="C2300" s="165"/>
      <c r="D2300" s="165"/>
      <c r="E2300" s="234" t="s">
        <v>1017</v>
      </c>
      <c r="F2300" s="234"/>
      <c r="G2300" s="172">
        <v>110.46</v>
      </c>
    </row>
    <row r="2301" spans="1:7" x14ac:dyDescent="0.25">
      <c r="A2301" s="165"/>
      <c r="B2301" s="165"/>
      <c r="C2301" s="230"/>
      <c r="D2301" s="230"/>
      <c r="E2301" s="165"/>
      <c r="F2301" s="165"/>
      <c r="G2301" s="165"/>
    </row>
    <row r="2302" spans="1:7" x14ac:dyDescent="0.25">
      <c r="A2302" s="231" t="s">
        <v>1639</v>
      </c>
      <c r="B2302" s="231"/>
      <c r="C2302" s="231"/>
      <c r="D2302" s="231"/>
      <c r="E2302" s="231"/>
      <c r="F2302" s="231"/>
      <c r="G2302" s="231"/>
    </row>
    <row r="2303" spans="1:7" ht="22.5" x14ac:dyDescent="0.25">
      <c r="A2303" s="232" t="s">
        <v>225</v>
      </c>
      <c r="B2303" s="232"/>
      <c r="C2303" s="166" t="s">
        <v>226</v>
      </c>
      <c r="D2303" s="166" t="s">
        <v>227</v>
      </c>
      <c r="E2303" s="166" t="s">
        <v>228</v>
      </c>
      <c r="F2303" s="166" t="s">
        <v>229</v>
      </c>
      <c r="G2303" s="166" t="s">
        <v>3</v>
      </c>
    </row>
    <row r="2304" spans="1:7" ht="22.5" x14ac:dyDescent="0.25">
      <c r="A2304" s="167" t="s">
        <v>1640</v>
      </c>
      <c r="B2304" s="168" t="s">
        <v>1641</v>
      </c>
      <c r="C2304" s="167" t="s">
        <v>242</v>
      </c>
      <c r="D2304" s="167" t="s">
        <v>128</v>
      </c>
      <c r="E2304" s="169">
        <v>1</v>
      </c>
      <c r="F2304" s="170">
        <v>29.23</v>
      </c>
      <c r="G2304" s="170">
        <v>29.23</v>
      </c>
    </row>
    <row r="2305" spans="1:7" x14ac:dyDescent="0.25">
      <c r="A2305" s="165"/>
      <c r="B2305" s="165"/>
      <c r="C2305" s="165"/>
      <c r="D2305" s="165"/>
      <c r="E2305" s="233" t="s">
        <v>230</v>
      </c>
      <c r="F2305" s="233"/>
      <c r="G2305" s="171">
        <v>29.23</v>
      </c>
    </row>
    <row r="2306" spans="1:7" ht="22.5" x14ac:dyDescent="0.25">
      <c r="A2306" s="232" t="s">
        <v>231</v>
      </c>
      <c r="B2306" s="232"/>
      <c r="C2306" s="166" t="s">
        <v>226</v>
      </c>
      <c r="D2306" s="166" t="s">
        <v>227</v>
      </c>
      <c r="E2306" s="166" t="s">
        <v>228</v>
      </c>
      <c r="F2306" s="166" t="s">
        <v>229</v>
      </c>
      <c r="G2306" s="166" t="s">
        <v>3</v>
      </c>
    </row>
    <row r="2307" spans="1:7" ht="22.5" x14ac:dyDescent="0.25">
      <c r="A2307" s="167" t="s">
        <v>1284</v>
      </c>
      <c r="B2307" s="168" t="s">
        <v>1285</v>
      </c>
      <c r="C2307" s="167" t="s">
        <v>242</v>
      </c>
      <c r="D2307" s="167" t="s">
        <v>232</v>
      </c>
      <c r="E2307" s="169">
        <v>0.31619999999999998</v>
      </c>
      <c r="F2307" s="170">
        <v>24.06</v>
      </c>
      <c r="G2307" s="170">
        <v>7.61</v>
      </c>
    </row>
    <row r="2308" spans="1:7" x14ac:dyDescent="0.25">
      <c r="A2308" s="167" t="s">
        <v>328</v>
      </c>
      <c r="B2308" s="168" t="s">
        <v>233</v>
      </c>
      <c r="C2308" s="167" t="s">
        <v>242</v>
      </c>
      <c r="D2308" s="167" t="s">
        <v>232</v>
      </c>
      <c r="E2308" s="169">
        <v>9.9599999999999994E-2</v>
      </c>
      <c r="F2308" s="170">
        <v>19.5</v>
      </c>
      <c r="G2308" s="170">
        <v>1.94</v>
      </c>
    </row>
    <row r="2309" spans="1:7" x14ac:dyDescent="0.25">
      <c r="A2309" s="165"/>
      <c r="B2309" s="165"/>
      <c r="C2309" s="165"/>
      <c r="D2309" s="165"/>
      <c r="E2309" s="233" t="s">
        <v>234</v>
      </c>
      <c r="F2309" s="233"/>
      <c r="G2309" s="171">
        <v>9.5500000000000007</v>
      </c>
    </row>
    <row r="2310" spans="1:7" x14ac:dyDescent="0.25">
      <c r="A2310" s="165"/>
      <c r="B2310" s="165"/>
      <c r="C2310" s="165"/>
      <c r="D2310" s="165"/>
      <c r="E2310" s="234" t="s">
        <v>235</v>
      </c>
      <c r="F2310" s="234"/>
      <c r="G2310" s="172">
        <v>38.78</v>
      </c>
    </row>
    <row r="2311" spans="1:7" x14ac:dyDescent="0.25">
      <c r="A2311" s="165"/>
      <c r="B2311" s="165"/>
      <c r="C2311" s="165"/>
      <c r="D2311" s="165"/>
      <c r="E2311" s="234" t="s">
        <v>259</v>
      </c>
      <c r="F2311" s="234"/>
      <c r="G2311" s="172">
        <v>3.68</v>
      </c>
    </row>
    <row r="2312" spans="1:7" x14ac:dyDescent="0.25">
      <c r="A2312" s="165"/>
      <c r="B2312" s="165"/>
      <c r="C2312" s="165"/>
      <c r="D2312" s="165"/>
      <c r="E2312" s="234" t="s">
        <v>236</v>
      </c>
      <c r="F2312" s="234"/>
      <c r="G2312" s="172">
        <v>38.78</v>
      </c>
    </row>
    <row r="2313" spans="1:7" x14ac:dyDescent="0.25">
      <c r="A2313" s="165"/>
      <c r="B2313" s="165"/>
      <c r="C2313" s="165"/>
      <c r="D2313" s="165"/>
      <c r="E2313" s="234" t="s">
        <v>1016</v>
      </c>
      <c r="F2313" s="234"/>
      <c r="G2313" s="172">
        <v>10.09</v>
      </c>
    </row>
    <row r="2314" spans="1:7" x14ac:dyDescent="0.25">
      <c r="A2314" s="165"/>
      <c r="B2314" s="165"/>
      <c r="C2314" s="165"/>
      <c r="D2314" s="165"/>
      <c r="E2314" s="234" t="s">
        <v>1017</v>
      </c>
      <c r="F2314" s="234"/>
      <c r="G2314" s="172">
        <v>48.87</v>
      </c>
    </row>
    <row r="2315" spans="1:7" x14ac:dyDescent="0.25">
      <c r="A2315" s="165"/>
      <c r="B2315" s="165"/>
      <c r="C2315" s="230"/>
      <c r="D2315" s="230"/>
      <c r="E2315" s="165"/>
      <c r="F2315" s="165"/>
      <c r="G2315" s="165"/>
    </row>
    <row r="2316" spans="1:7" x14ac:dyDescent="0.25">
      <c r="A2316" s="231" t="s">
        <v>1642</v>
      </c>
      <c r="B2316" s="231"/>
      <c r="C2316" s="231"/>
      <c r="D2316" s="231"/>
      <c r="E2316" s="231"/>
      <c r="F2316" s="231"/>
      <c r="G2316" s="231"/>
    </row>
    <row r="2317" spans="1:7" ht="22.5" x14ac:dyDescent="0.25">
      <c r="A2317" s="232" t="s">
        <v>225</v>
      </c>
      <c r="B2317" s="232"/>
      <c r="C2317" s="166" t="s">
        <v>226</v>
      </c>
      <c r="D2317" s="166" t="s">
        <v>227</v>
      </c>
      <c r="E2317" s="166" t="s">
        <v>228</v>
      </c>
      <c r="F2317" s="166" t="s">
        <v>229</v>
      </c>
      <c r="G2317" s="166" t="s">
        <v>3</v>
      </c>
    </row>
    <row r="2318" spans="1:7" ht="33.75" x14ac:dyDescent="0.25">
      <c r="A2318" s="167" t="s">
        <v>1643</v>
      </c>
      <c r="B2318" s="168" t="s">
        <v>1644</v>
      </c>
      <c r="C2318" s="167" t="s">
        <v>242</v>
      </c>
      <c r="D2318" s="167" t="s">
        <v>128</v>
      </c>
      <c r="E2318" s="169">
        <v>1</v>
      </c>
      <c r="F2318" s="170">
        <v>70.349999999999994</v>
      </c>
      <c r="G2318" s="170">
        <v>70.349999999999994</v>
      </c>
    </row>
    <row r="2319" spans="1:7" x14ac:dyDescent="0.25">
      <c r="A2319" s="165"/>
      <c r="B2319" s="165"/>
      <c r="C2319" s="165"/>
      <c r="D2319" s="165"/>
      <c r="E2319" s="233" t="s">
        <v>230</v>
      </c>
      <c r="F2319" s="233"/>
      <c r="G2319" s="171">
        <v>70.349999999999994</v>
      </c>
    </row>
    <row r="2320" spans="1:7" ht="22.5" x14ac:dyDescent="0.25">
      <c r="A2320" s="232" t="s">
        <v>231</v>
      </c>
      <c r="B2320" s="232"/>
      <c r="C2320" s="166" t="s">
        <v>226</v>
      </c>
      <c r="D2320" s="166" t="s">
        <v>227</v>
      </c>
      <c r="E2320" s="166" t="s">
        <v>228</v>
      </c>
      <c r="F2320" s="166" t="s">
        <v>229</v>
      </c>
      <c r="G2320" s="166" t="s">
        <v>3</v>
      </c>
    </row>
    <row r="2321" spans="1:7" ht="22.5" x14ac:dyDescent="0.25">
      <c r="A2321" s="167" t="s">
        <v>1284</v>
      </c>
      <c r="B2321" s="168" t="s">
        <v>1285</v>
      </c>
      <c r="C2321" s="167" t="s">
        <v>242</v>
      </c>
      <c r="D2321" s="167" t="s">
        <v>232</v>
      </c>
      <c r="E2321" s="169">
        <v>0.25</v>
      </c>
      <c r="F2321" s="170">
        <v>24.06</v>
      </c>
      <c r="G2321" s="170">
        <v>6.02</v>
      </c>
    </row>
    <row r="2322" spans="1:7" x14ac:dyDescent="0.25">
      <c r="A2322" s="167" t="s">
        <v>328</v>
      </c>
      <c r="B2322" s="168" t="s">
        <v>233</v>
      </c>
      <c r="C2322" s="167" t="s">
        <v>242</v>
      </c>
      <c r="D2322" s="167" t="s">
        <v>232</v>
      </c>
      <c r="E2322" s="169">
        <v>0.09</v>
      </c>
      <c r="F2322" s="170">
        <v>19.5</v>
      </c>
      <c r="G2322" s="170">
        <v>1.76</v>
      </c>
    </row>
    <row r="2323" spans="1:7" x14ac:dyDescent="0.25">
      <c r="A2323" s="165"/>
      <c r="B2323" s="165"/>
      <c r="C2323" s="165"/>
      <c r="D2323" s="165"/>
      <c r="E2323" s="233" t="s">
        <v>234</v>
      </c>
      <c r="F2323" s="233"/>
      <c r="G2323" s="171">
        <v>7.78</v>
      </c>
    </row>
    <row r="2324" spans="1:7" x14ac:dyDescent="0.25">
      <c r="A2324" s="165"/>
      <c r="B2324" s="165"/>
      <c r="C2324" s="165"/>
      <c r="D2324" s="165"/>
      <c r="E2324" s="234" t="s">
        <v>235</v>
      </c>
      <c r="F2324" s="234"/>
      <c r="G2324" s="172">
        <v>78.13</v>
      </c>
    </row>
    <row r="2325" spans="1:7" x14ac:dyDescent="0.25">
      <c r="A2325" s="165"/>
      <c r="B2325" s="165"/>
      <c r="C2325" s="165"/>
      <c r="D2325" s="165"/>
      <c r="E2325" s="234" t="s">
        <v>259</v>
      </c>
      <c r="F2325" s="234"/>
      <c r="G2325" s="172">
        <v>2.99</v>
      </c>
    </row>
    <row r="2326" spans="1:7" x14ac:dyDescent="0.25">
      <c r="A2326" s="165"/>
      <c r="B2326" s="165"/>
      <c r="C2326" s="165"/>
      <c r="D2326" s="165"/>
      <c r="E2326" s="234" t="s">
        <v>236</v>
      </c>
      <c r="F2326" s="234"/>
      <c r="G2326" s="172">
        <v>78.13</v>
      </c>
    </row>
    <row r="2327" spans="1:7" x14ac:dyDescent="0.25">
      <c r="A2327" s="165"/>
      <c r="B2327" s="165"/>
      <c r="C2327" s="165"/>
      <c r="D2327" s="165"/>
      <c r="E2327" s="234" t="s">
        <v>1016</v>
      </c>
      <c r="F2327" s="234"/>
      <c r="G2327" s="172">
        <v>20.32</v>
      </c>
    </row>
    <row r="2328" spans="1:7" x14ac:dyDescent="0.25">
      <c r="A2328" s="165"/>
      <c r="B2328" s="165"/>
      <c r="C2328" s="165"/>
      <c r="D2328" s="165"/>
      <c r="E2328" s="234" t="s">
        <v>1017</v>
      </c>
      <c r="F2328" s="234"/>
      <c r="G2328" s="172">
        <v>98.45</v>
      </c>
    </row>
    <row r="2329" spans="1:7" x14ac:dyDescent="0.25">
      <c r="A2329" s="165"/>
      <c r="B2329" s="165"/>
      <c r="C2329" s="230"/>
      <c r="D2329" s="230"/>
      <c r="E2329" s="165"/>
      <c r="F2329" s="165"/>
      <c r="G2329" s="165"/>
    </row>
    <row r="2330" spans="1:7" x14ac:dyDescent="0.25">
      <c r="A2330" s="231" t="s">
        <v>1645</v>
      </c>
      <c r="B2330" s="231"/>
      <c r="C2330" s="231"/>
      <c r="D2330" s="231"/>
      <c r="E2330" s="231"/>
      <c r="F2330" s="231"/>
      <c r="G2330" s="231"/>
    </row>
    <row r="2331" spans="1:7" ht="22.5" x14ac:dyDescent="0.25">
      <c r="A2331" s="232" t="s">
        <v>225</v>
      </c>
      <c r="B2331" s="232"/>
      <c r="C2331" s="166" t="s">
        <v>226</v>
      </c>
      <c r="D2331" s="166" t="s">
        <v>227</v>
      </c>
      <c r="E2331" s="166" t="s">
        <v>228</v>
      </c>
      <c r="F2331" s="166" t="s">
        <v>229</v>
      </c>
      <c r="G2331" s="166" t="s">
        <v>3</v>
      </c>
    </row>
    <row r="2332" spans="1:7" x14ac:dyDescent="0.25">
      <c r="A2332" s="167" t="s">
        <v>1646</v>
      </c>
      <c r="B2332" s="168" t="s">
        <v>1647</v>
      </c>
      <c r="C2332" s="167" t="s">
        <v>1047</v>
      </c>
      <c r="D2332" s="167" t="s">
        <v>128</v>
      </c>
      <c r="E2332" s="169">
        <v>1</v>
      </c>
      <c r="F2332" s="170">
        <v>18.48</v>
      </c>
      <c r="G2332" s="170">
        <v>18.48</v>
      </c>
    </row>
    <row r="2333" spans="1:7" x14ac:dyDescent="0.25">
      <c r="A2333" s="165"/>
      <c r="B2333" s="165"/>
      <c r="C2333" s="165"/>
      <c r="D2333" s="165"/>
      <c r="E2333" s="233" t="s">
        <v>230</v>
      </c>
      <c r="F2333" s="233"/>
      <c r="G2333" s="171">
        <v>18.48</v>
      </c>
    </row>
    <row r="2334" spans="1:7" ht="22.5" x14ac:dyDescent="0.25">
      <c r="A2334" s="232" t="s">
        <v>231</v>
      </c>
      <c r="B2334" s="232"/>
      <c r="C2334" s="166" t="s">
        <v>226</v>
      </c>
      <c r="D2334" s="166" t="s">
        <v>227</v>
      </c>
      <c r="E2334" s="166" t="s">
        <v>228</v>
      </c>
      <c r="F2334" s="166" t="s">
        <v>229</v>
      </c>
      <c r="G2334" s="166" t="s">
        <v>3</v>
      </c>
    </row>
    <row r="2335" spans="1:7" x14ac:dyDescent="0.25">
      <c r="A2335" s="167" t="s">
        <v>327</v>
      </c>
      <c r="B2335" s="168" t="s">
        <v>239</v>
      </c>
      <c r="C2335" s="167" t="s">
        <v>242</v>
      </c>
      <c r="D2335" s="167" t="s">
        <v>232</v>
      </c>
      <c r="E2335" s="169">
        <v>0.5</v>
      </c>
      <c r="F2335" s="170">
        <v>24.68</v>
      </c>
      <c r="G2335" s="170">
        <v>12.34</v>
      </c>
    </row>
    <row r="2336" spans="1:7" x14ac:dyDescent="0.25">
      <c r="A2336" s="165"/>
      <c r="B2336" s="165"/>
      <c r="C2336" s="165"/>
      <c r="D2336" s="165"/>
      <c r="E2336" s="233" t="s">
        <v>234</v>
      </c>
      <c r="F2336" s="233"/>
      <c r="G2336" s="171">
        <v>12.34</v>
      </c>
    </row>
    <row r="2337" spans="1:7" x14ac:dyDescent="0.25">
      <c r="A2337" s="165"/>
      <c r="B2337" s="165"/>
      <c r="C2337" s="165"/>
      <c r="D2337" s="165"/>
      <c r="E2337" s="234" t="s">
        <v>235</v>
      </c>
      <c r="F2337" s="234"/>
      <c r="G2337" s="172">
        <v>30.82</v>
      </c>
    </row>
    <row r="2338" spans="1:7" x14ac:dyDescent="0.25">
      <c r="A2338" s="165"/>
      <c r="B2338" s="165"/>
      <c r="C2338" s="165"/>
      <c r="D2338" s="165"/>
      <c r="E2338" s="234" t="s">
        <v>259</v>
      </c>
      <c r="F2338" s="234"/>
      <c r="G2338" s="172">
        <v>4.75</v>
      </c>
    </row>
    <row r="2339" spans="1:7" x14ac:dyDescent="0.25">
      <c r="A2339" s="165"/>
      <c r="B2339" s="165"/>
      <c r="C2339" s="165"/>
      <c r="D2339" s="165"/>
      <c r="E2339" s="234" t="s">
        <v>236</v>
      </c>
      <c r="F2339" s="234"/>
      <c r="G2339" s="172">
        <v>30.82</v>
      </c>
    </row>
    <row r="2340" spans="1:7" x14ac:dyDescent="0.25">
      <c r="A2340" s="165"/>
      <c r="B2340" s="165"/>
      <c r="C2340" s="165"/>
      <c r="D2340" s="165"/>
      <c r="E2340" s="234" t="s">
        <v>1016</v>
      </c>
      <c r="F2340" s="234"/>
      <c r="G2340" s="172">
        <v>8.02</v>
      </c>
    </row>
    <row r="2341" spans="1:7" x14ac:dyDescent="0.25">
      <c r="A2341" s="165"/>
      <c r="B2341" s="165"/>
      <c r="C2341" s="165"/>
      <c r="D2341" s="165"/>
      <c r="E2341" s="234" t="s">
        <v>1017</v>
      </c>
      <c r="F2341" s="234"/>
      <c r="G2341" s="172">
        <v>38.840000000000003</v>
      </c>
    </row>
    <row r="2342" spans="1:7" x14ac:dyDescent="0.25">
      <c r="A2342" s="165"/>
      <c r="B2342" s="165"/>
      <c r="C2342" s="230"/>
      <c r="D2342" s="230"/>
      <c r="E2342" s="165"/>
      <c r="F2342" s="165"/>
      <c r="G2342" s="165"/>
    </row>
    <row r="2343" spans="1:7" x14ac:dyDescent="0.25">
      <c r="A2343" s="231" t="s">
        <v>1648</v>
      </c>
      <c r="B2343" s="231"/>
      <c r="C2343" s="231"/>
      <c r="D2343" s="231"/>
      <c r="E2343" s="231"/>
      <c r="F2343" s="231"/>
      <c r="G2343" s="231"/>
    </row>
    <row r="2344" spans="1:7" ht="22.5" x14ac:dyDescent="0.25">
      <c r="A2344" s="232" t="s">
        <v>225</v>
      </c>
      <c r="B2344" s="232"/>
      <c r="C2344" s="166" t="s">
        <v>226</v>
      </c>
      <c r="D2344" s="166" t="s">
        <v>227</v>
      </c>
      <c r="E2344" s="166" t="s">
        <v>228</v>
      </c>
      <c r="F2344" s="166" t="s">
        <v>229</v>
      </c>
      <c r="G2344" s="166" t="s">
        <v>3</v>
      </c>
    </row>
    <row r="2345" spans="1:7" ht="33.75" x14ac:dyDescent="0.25">
      <c r="A2345" s="167" t="s">
        <v>1643</v>
      </c>
      <c r="B2345" s="168" t="s">
        <v>1644</v>
      </c>
      <c r="C2345" s="167" t="s">
        <v>242</v>
      </c>
      <c r="D2345" s="167" t="s">
        <v>128</v>
      </c>
      <c r="E2345" s="169">
        <v>1</v>
      </c>
      <c r="F2345" s="170">
        <v>70.349999999999994</v>
      </c>
      <c r="G2345" s="170">
        <v>70.349999999999994</v>
      </c>
    </row>
    <row r="2346" spans="1:7" x14ac:dyDescent="0.25">
      <c r="A2346" s="165"/>
      <c r="B2346" s="165"/>
      <c r="C2346" s="165"/>
      <c r="D2346" s="165"/>
      <c r="E2346" s="233" t="s">
        <v>230</v>
      </c>
      <c r="F2346" s="233"/>
      <c r="G2346" s="171">
        <v>70.349999999999994</v>
      </c>
    </row>
    <row r="2347" spans="1:7" ht="22.5" x14ac:dyDescent="0.25">
      <c r="A2347" s="232" t="s">
        <v>231</v>
      </c>
      <c r="B2347" s="232"/>
      <c r="C2347" s="166" t="s">
        <v>226</v>
      </c>
      <c r="D2347" s="166" t="s">
        <v>227</v>
      </c>
      <c r="E2347" s="166" t="s">
        <v>228</v>
      </c>
      <c r="F2347" s="166" t="s">
        <v>229</v>
      </c>
      <c r="G2347" s="166" t="s">
        <v>3</v>
      </c>
    </row>
    <row r="2348" spans="1:7" ht="22.5" x14ac:dyDescent="0.25">
      <c r="A2348" s="167" t="s">
        <v>1284</v>
      </c>
      <c r="B2348" s="168" t="s">
        <v>1285</v>
      </c>
      <c r="C2348" s="167" t="s">
        <v>242</v>
      </c>
      <c r="D2348" s="167" t="s">
        <v>232</v>
      </c>
      <c r="E2348" s="169">
        <v>0.25</v>
      </c>
      <c r="F2348" s="170">
        <v>24.06</v>
      </c>
      <c r="G2348" s="170">
        <v>6.02</v>
      </c>
    </row>
    <row r="2349" spans="1:7" x14ac:dyDescent="0.25">
      <c r="A2349" s="167" t="s">
        <v>328</v>
      </c>
      <c r="B2349" s="168" t="s">
        <v>233</v>
      </c>
      <c r="C2349" s="167" t="s">
        <v>242</v>
      </c>
      <c r="D2349" s="167" t="s">
        <v>232</v>
      </c>
      <c r="E2349" s="169">
        <v>0.09</v>
      </c>
      <c r="F2349" s="170">
        <v>19.5</v>
      </c>
      <c r="G2349" s="170">
        <v>1.76</v>
      </c>
    </row>
    <row r="2350" spans="1:7" x14ac:dyDescent="0.25">
      <c r="A2350" s="165"/>
      <c r="B2350" s="165"/>
      <c r="C2350" s="165"/>
      <c r="D2350" s="165"/>
      <c r="E2350" s="233" t="s">
        <v>234</v>
      </c>
      <c r="F2350" s="233"/>
      <c r="G2350" s="171">
        <v>7.78</v>
      </c>
    </row>
    <row r="2351" spans="1:7" x14ac:dyDescent="0.25">
      <c r="A2351" s="165"/>
      <c r="B2351" s="165"/>
      <c r="C2351" s="165"/>
      <c r="D2351" s="165"/>
      <c r="E2351" s="234" t="s">
        <v>235</v>
      </c>
      <c r="F2351" s="234"/>
      <c r="G2351" s="172">
        <v>78.13</v>
      </c>
    </row>
    <row r="2352" spans="1:7" x14ac:dyDescent="0.25">
      <c r="A2352" s="165"/>
      <c r="B2352" s="165"/>
      <c r="C2352" s="165"/>
      <c r="D2352" s="165"/>
      <c r="E2352" s="234" t="s">
        <v>259</v>
      </c>
      <c r="F2352" s="234"/>
      <c r="G2352" s="172">
        <v>2.99</v>
      </c>
    </row>
    <row r="2353" spans="1:7" x14ac:dyDescent="0.25">
      <c r="A2353" s="165"/>
      <c r="B2353" s="165"/>
      <c r="C2353" s="165"/>
      <c r="D2353" s="165"/>
      <c r="E2353" s="234" t="s">
        <v>236</v>
      </c>
      <c r="F2353" s="234"/>
      <c r="G2353" s="172">
        <v>78.13</v>
      </c>
    </row>
    <row r="2354" spans="1:7" x14ac:dyDescent="0.25">
      <c r="A2354" s="165"/>
      <c r="B2354" s="165"/>
      <c r="C2354" s="165"/>
      <c r="D2354" s="165"/>
      <c r="E2354" s="234" t="s">
        <v>1016</v>
      </c>
      <c r="F2354" s="234"/>
      <c r="G2354" s="172">
        <v>20.32</v>
      </c>
    </row>
    <row r="2355" spans="1:7" x14ac:dyDescent="0.25">
      <c r="A2355" s="165"/>
      <c r="B2355" s="165"/>
      <c r="C2355" s="165"/>
      <c r="D2355" s="165"/>
      <c r="E2355" s="234" t="s">
        <v>1017</v>
      </c>
      <c r="F2355" s="234"/>
      <c r="G2355" s="172">
        <v>98.45</v>
      </c>
    </row>
    <row r="2356" spans="1:7" x14ac:dyDescent="0.25">
      <c r="A2356" s="165"/>
      <c r="B2356" s="165"/>
      <c r="C2356" s="230"/>
      <c r="D2356" s="230"/>
      <c r="E2356" s="165"/>
      <c r="F2356" s="165"/>
      <c r="G2356" s="165"/>
    </row>
    <row r="2357" spans="1:7" x14ac:dyDescent="0.25">
      <c r="A2357" s="231" t="s">
        <v>1649</v>
      </c>
      <c r="B2357" s="231"/>
      <c r="C2357" s="231"/>
      <c r="D2357" s="231"/>
      <c r="E2357" s="231"/>
      <c r="F2357" s="231"/>
      <c r="G2357" s="231"/>
    </row>
    <row r="2358" spans="1:7" ht="22.5" x14ac:dyDescent="0.25">
      <c r="A2358" s="232" t="s">
        <v>225</v>
      </c>
      <c r="B2358" s="232"/>
      <c r="C2358" s="166" t="s">
        <v>226</v>
      </c>
      <c r="D2358" s="166" t="s">
        <v>227</v>
      </c>
      <c r="E2358" s="166" t="s">
        <v>228</v>
      </c>
      <c r="F2358" s="166" t="s">
        <v>229</v>
      </c>
      <c r="G2358" s="166" t="s">
        <v>3</v>
      </c>
    </row>
    <row r="2359" spans="1:7" ht="22.5" x14ac:dyDescent="0.25">
      <c r="A2359" s="167" t="s">
        <v>1650</v>
      </c>
      <c r="B2359" s="168" t="s">
        <v>1651</v>
      </c>
      <c r="C2359" s="167" t="s">
        <v>242</v>
      </c>
      <c r="D2359" s="167" t="s">
        <v>128</v>
      </c>
      <c r="E2359" s="169">
        <v>1</v>
      </c>
      <c r="F2359" s="170">
        <v>768.85</v>
      </c>
      <c r="G2359" s="170">
        <v>768.85</v>
      </c>
    </row>
    <row r="2360" spans="1:7" ht="45" x14ac:dyDescent="0.25">
      <c r="A2360" s="167" t="s">
        <v>1282</v>
      </c>
      <c r="B2360" s="168" t="s">
        <v>1283</v>
      </c>
      <c r="C2360" s="167" t="s">
        <v>242</v>
      </c>
      <c r="D2360" s="167" t="s">
        <v>128</v>
      </c>
      <c r="E2360" s="169">
        <v>8</v>
      </c>
      <c r="F2360" s="170">
        <v>17.05</v>
      </c>
      <c r="G2360" s="170">
        <v>136.4</v>
      </c>
    </row>
    <row r="2361" spans="1:7" x14ac:dyDescent="0.25">
      <c r="A2361" s="165"/>
      <c r="B2361" s="165"/>
      <c r="C2361" s="165"/>
      <c r="D2361" s="165"/>
      <c r="E2361" s="233" t="s">
        <v>230</v>
      </c>
      <c r="F2361" s="233"/>
      <c r="G2361" s="171">
        <v>905.25</v>
      </c>
    </row>
    <row r="2362" spans="1:7" ht="22.5" x14ac:dyDescent="0.25">
      <c r="A2362" s="232" t="s">
        <v>231</v>
      </c>
      <c r="B2362" s="232"/>
      <c r="C2362" s="166" t="s">
        <v>226</v>
      </c>
      <c r="D2362" s="166" t="s">
        <v>227</v>
      </c>
      <c r="E2362" s="166" t="s">
        <v>228</v>
      </c>
      <c r="F2362" s="166" t="s">
        <v>229</v>
      </c>
      <c r="G2362" s="166" t="s">
        <v>3</v>
      </c>
    </row>
    <row r="2363" spans="1:7" ht="22.5" x14ac:dyDescent="0.25">
      <c r="A2363" s="167" t="s">
        <v>1284</v>
      </c>
      <c r="B2363" s="168" t="s">
        <v>1285</v>
      </c>
      <c r="C2363" s="167" t="s">
        <v>242</v>
      </c>
      <c r="D2363" s="167" t="s">
        <v>232</v>
      </c>
      <c r="E2363" s="169">
        <v>1.2646999999999999</v>
      </c>
      <c r="F2363" s="170">
        <v>24.06</v>
      </c>
      <c r="G2363" s="170">
        <v>30.43</v>
      </c>
    </row>
    <row r="2364" spans="1:7" x14ac:dyDescent="0.25">
      <c r="A2364" s="167" t="s">
        <v>328</v>
      </c>
      <c r="B2364" s="168" t="s">
        <v>233</v>
      </c>
      <c r="C2364" s="167" t="s">
        <v>242</v>
      </c>
      <c r="D2364" s="167" t="s">
        <v>232</v>
      </c>
      <c r="E2364" s="169">
        <v>0.39850000000000002</v>
      </c>
      <c r="F2364" s="170">
        <v>19.5</v>
      </c>
      <c r="G2364" s="170">
        <v>7.77</v>
      </c>
    </row>
    <row r="2365" spans="1:7" x14ac:dyDescent="0.25">
      <c r="A2365" s="165"/>
      <c r="B2365" s="165"/>
      <c r="C2365" s="165"/>
      <c r="D2365" s="165"/>
      <c r="E2365" s="233" t="s">
        <v>234</v>
      </c>
      <c r="F2365" s="233"/>
      <c r="G2365" s="171">
        <v>38.200000000000003</v>
      </c>
    </row>
    <row r="2366" spans="1:7" x14ac:dyDescent="0.25">
      <c r="A2366" s="165"/>
      <c r="B2366" s="165"/>
      <c r="C2366" s="165"/>
      <c r="D2366" s="165"/>
      <c r="E2366" s="234" t="s">
        <v>235</v>
      </c>
      <c r="F2366" s="234"/>
      <c r="G2366" s="172">
        <v>943.47</v>
      </c>
    </row>
    <row r="2367" spans="1:7" x14ac:dyDescent="0.25">
      <c r="A2367" s="165"/>
      <c r="B2367" s="165"/>
      <c r="C2367" s="165"/>
      <c r="D2367" s="165"/>
      <c r="E2367" s="234" t="s">
        <v>259</v>
      </c>
      <c r="F2367" s="234"/>
      <c r="G2367" s="172">
        <v>14.71</v>
      </c>
    </row>
    <row r="2368" spans="1:7" x14ac:dyDescent="0.25">
      <c r="A2368" s="165"/>
      <c r="B2368" s="165"/>
      <c r="C2368" s="165"/>
      <c r="D2368" s="165"/>
      <c r="E2368" s="234" t="s">
        <v>236</v>
      </c>
      <c r="F2368" s="234"/>
      <c r="G2368" s="172">
        <v>943.47</v>
      </c>
    </row>
    <row r="2369" spans="1:7" x14ac:dyDescent="0.25">
      <c r="A2369" s="165"/>
      <c r="B2369" s="165"/>
      <c r="C2369" s="165"/>
      <c r="D2369" s="165"/>
      <c r="E2369" s="234" t="s">
        <v>1016</v>
      </c>
      <c r="F2369" s="234"/>
      <c r="G2369" s="172">
        <v>245.4</v>
      </c>
    </row>
    <row r="2370" spans="1:7" x14ac:dyDescent="0.25">
      <c r="A2370" s="165"/>
      <c r="B2370" s="165"/>
      <c r="C2370" s="165"/>
      <c r="D2370" s="165"/>
      <c r="E2370" s="234" t="s">
        <v>1017</v>
      </c>
      <c r="F2370" s="234"/>
      <c r="G2370" s="172">
        <v>1188.8699999999999</v>
      </c>
    </row>
    <row r="2371" spans="1:7" x14ac:dyDescent="0.25">
      <c r="A2371" s="165"/>
      <c r="B2371" s="165"/>
      <c r="C2371" s="230"/>
      <c r="D2371" s="230"/>
      <c r="E2371" s="165"/>
      <c r="F2371" s="165"/>
      <c r="G2371" s="165"/>
    </row>
    <row r="2372" spans="1:7" x14ac:dyDescent="0.25">
      <c r="A2372" s="231" t="s">
        <v>1652</v>
      </c>
      <c r="B2372" s="231"/>
      <c r="C2372" s="231"/>
      <c r="D2372" s="231"/>
      <c r="E2372" s="231"/>
      <c r="F2372" s="231"/>
      <c r="G2372" s="231"/>
    </row>
    <row r="2373" spans="1:7" ht="22.5" x14ac:dyDescent="0.25">
      <c r="A2373" s="232" t="s">
        <v>225</v>
      </c>
      <c r="B2373" s="232"/>
      <c r="C2373" s="166" t="s">
        <v>226</v>
      </c>
      <c r="D2373" s="166" t="s">
        <v>227</v>
      </c>
      <c r="E2373" s="166" t="s">
        <v>228</v>
      </c>
      <c r="F2373" s="166" t="s">
        <v>229</v>
      </c>
      <c r="G2373" s="166" t="s">
        <v>3</v>
      </c>
    </row>
    <row r="2374" spans="1:7" ht="22.5" x14ac:dyDescent="0.25">
      <c r="A2374" s="167" t="s">
        <v>1653</v>
      </c>
      <c r="B2374" s="168" t="s">
        <v>1654</v>
      </c>
      <c r="C2374" s="167" t="s">
        <v>242</v>
      </c>
      <c r="D2374" s="167" t="s">
        <v>128</v>
      </c>
      <c r="E2374" s="169">
        <v>1</v>
      </c>
      <c r="F2374" s="170">
        <v>177.55</v>
      </c>
      <c r="G2374" s="170">
        <v>177.55</v>
      </c>
    </row>
    <row r="2375" spans="1:7" ht="45" x14ac:dyDescent="0.25">
      <c r="A2375" s="167" t="s">
        <v>1282</v>
      </c>
      <c r="B2375" s="168" t="s">
        <v>1283</v>
      </c>
      <c r="C2375" s="167" t="s">
        <v>242</v>
      </c>
      <c r="D2375" s="167" t="s">
        <v>128</v>
      </c>
      <c r="E2375" s="169">
        <v>6</v>
      </c>
      <c r="F2375" s="170">
        <v>17.05</v>
      </c>
      <c r="G2375" s="170">
        <v>102.3</v>
      </c>
    </row>
    <row r="2376" spans="1:7" x14ac:dyDescent="0.25">
      <c r="A2376" s="165"/>
      <c r="B2376" s="165"/>
      <c r="C2376" s="165"/>
      <c r="D2376" s="165"/>
      <c r="E2376" s="233" t="s">
        <v>230</v>
      </c>
      <c r="F2376" s="233"/>
      <c r="G2376" s="171">
        <v>279.85000000000002</v>
      </c>
    </row>
    <row r="2377" spans="1:7" ht="22.5" x14ac:dyDescent="0.25">
      <c r="A2377" s="232" t="s">
        <v>231</v>
      </c>
      <c r="B2377" s="232"/>
      <c r="C2377" s="166" t="s">
        <v>226</v>
      </c>
      <c r="D2377" s="166" t="s">
        <v>227</v>
      </c>
      <c r="E2377" s="166" t="s">
        <v>228</v>
      </c>
      <c r="F2377" s="166" t="s">
        <v>229</v>
      </c>
      <c r="G2377" s="166" t="s">
        <v>3</v>
      </c>
    </row>
    <row r="2378" spans="1:7" ht="22.5" x14ac:dyDescent="0.25">
      <c r="A2378" s="167" t="s">
        <v>1284</v>
      </c>
      <c r="B2378" s="168" t="s">
        <v>1285</v>
      </c>
      <c r="C2378" s="167" t="s">
        <v>242</v>
      </c>
      <c r="D2378" s="167" t="s">
        <v>232</v>
      </c>
      <c r="E2378" s="169">
        <v>0.94850000000000001</v>
      </c>
      <c r="F2378" s="170">
        <v>24.06</v>
      </c>
      <c r="G2378" s="170">
        <v>22.82</v>
      </c>
    </row>
    <row r="2379" spans="1:7" x14ac:dyDescent="0.25">
      <c r="A2379" s="167" t="s">
        <v>328</v>
      </c>
      <c r="B2379" s="168" t="s">
        <v>233</v>
      </c>
      <c r="C2379" s="167" t="s">
        <v>242</v>
      </c>
      <c r="D2379" s="167" t="s">
        <v>232</v>
      </c>
      <c r="E2379" s="169">
        <v>0.29880000000000001</v>
      </c>
      <c r="F2379" s="170">
        <v>19.5</v>
      </c>
      <c r="G2379" s="170">
        <v>5.83</v>
      </c>
    </row>
    <row r="2380" spans="1:7" x14ac:dyDescent="0.25">
      <c r="A2380" s="165"/>
      <c r="B2380" s="165"/>
      <c r="C2380" s="165"/>
      <c r="D2380" s="165"/>
      <c r="E2380" s="233" t="s">
        <v>234</v>
      </c>
      <c r="F2380" s="233"/>
      <c r="G2380" s="171">
        <v>28.65</v>
      </c>
    </row>
    <row r="2381" spans="1:7" x14ac:dyDescent="0.25">
      <c r="A2381" s="165"/>
      <c r="B2381" s="165"/>
      <c r="C2381" s="165"/>
      <c r="D2381" s="165"/>
      <c r="E2381" s="234" t="s">
        <v>235</v>
      </c>
      <c r="F2381" s="234"/>
      <c r="G2381" s="172">
        <v>308.52</v>
      </c>
    </row>
    <row r="2382" spans="1:7" x14ac:dyDescent="0.25">
      <c r="A2382" s="165"/>
      <c r="B2382" s="165"/>
      <c r="C2382" s="165"/>
      <c r="D2382" s="165"/>
      <c r="E2382" s="234" t="s">
        <v>259</v>
      </c>
      <c r="F2382" s="234"/>
      <c r="G2382" s="172">
        <v>11.03</v>
      </c>
    </row>
    <row r="2383" spans="1:7" x14ac:dyDescent="0.25">
      <c r="A2383" s="165"/>
      <c r="B2383" s="165"/>
      <c r="C2383" s="165"/>
      <c r="D2383" s="165"/>
      <c r="E2383" s="234" t="s">
        <v>236</v>
      </c>
      <c r="F2383" s="234"/>
      <c r="G2383" s="172">
        <v>308.52</v>
      </c>
    </row>
    <row r="2384" spans="1:7" x14ac:dyDescent="0.25">
      <c r="A2384" s="165"/>
      <c r="B2384" s="165"/>
      <c r="C2384" s="165"/>
      <c r="D2384" s="165"/>
      <c r="E2384" s="234" t="s">
        <v>1016</v>
      </c>
      <c r="F2384" s="234"/>
      <c r="G2384" s="172">
        <v>80.25</v>
      </c>
    </row>
    <row r="2385" spans="1:7" x14ac:dyDescent="0.25">
      <c r="A2385" s="165"/>
      <c r="B2385" s="165"/>
      <c r="C2385" s="165"/>
      <c r="D2385" s="165"/>
      <c r="E2385" s="234" t="s">
        <v>1017</v>
      </c>
      <c r="F2385" s="234"/>
      <c r="G2385" s="172">
        <v>388.77</v>
      </c>
    </row>
    <row r="2386" spans="1:7" x14ac:dyDescent="0.25">
      <c r="A2386" s="165"/>
      <c r="B2386" s="165"/>
      <c r="C2386" s="230"/>
      <c r="D2386" s="230"/>
      <c r="E2386" s="165"/>
      <c r="F2386" s="165"/>
      <c r="G2386" s="165"/>
    </row>
    <row r="2387" spans="1:7" x14ac:dyDescent="0.25">
      <c r="A2387" s="231" t="s">
        <v>1655</v>
      </c>
      <c r="B2387" s="231"/>
      <c r="C2387" s="231"/>
      <c r="D2387" s="231"/>
      <c r="E2387" s="231"/>
      <c r="F2387" s="231"/>
      <c r="G2387" s="231"/>
    </row>
    <row r="2388" spans="1:7" ht="22.5" x14ac:dyDescent="0.25">
      <c r="A2388" s="232" t="s">
        <v>225</v>
      </c>
      <c r="B2388" s="232"/>
      <c r="C2388" s="166" t="s">
        <v>226</v>
      </c>
      <c r="D2388" s="166" t="s">
        <v>227</v>
      </c>
      <c r="E2388" s="166" t="s">
        <v>228</v>
      </c>
      <c r="F2388" s="166" t="s">
        <v>229</v>
      </c>
      <c r="G2388" s="166" t="s">
        <v>3</v>
      </c>
    </row>
    <row r="2389" spans="1:7" ht="22.5" x14ac:dyDescent="0.25">
      <c r="A2389" s="167" t="s">
        <v>1656</v>
      </c>
      <c r="B2389" s="168" t="s">
        <v>1657</v>
      </c>
      <c r="C2389" s="167" t="s">
        <v>242</v>
      </c>
      <c r="D2389" s="167" t="s">
        <v>128</v>
      </c>
      <c r="E2389" s="169">
        <v>1</v>
      </c>
      <c r="F2389" s="170">
        <v>166.52</v>
      </c>
      <c r="G2389" s="170">
        <v>166.52</v>
      </c>
    </row>
    <row r="2390" spans="1:7" ht="45" x14ac:dyDescent="0.25">
      <c r="A2390" s="167" t="s">
        <v>1282</v>
      </c>
      <c r="B2390" s="168" t="s">
        <v>1283</v>
      </c>
      <c r="C2390" s="167" t="s">
        <v>242</v>
      </c>
      <c r="D2390" s="167" t="s">
        <v>128</v>
      </c>
      <c r="E2390" s="169">
        <v>6</v>
      </c>
      <c r="F2390" s="170">
        <v>17.05</v>
      </c>
      <c r="G2390" s="170">
        <v>102.3</v>
      </c>
    </row>
    <row r="2391" spans="1:7" x14ac:dyDescent="0.25">
      <c r="A2391" s="165"/>
      <c r="B2391" s="165"/>
      <c r="C2391" s="165"/>
      <c r="D2391" s="165"/>
      <c r="E2391" s="233" t="s">
        <v>230</v>
      </c>
      <c r="F2391" s="233"/>
      <c r="G2391" s="171">
        <v>268.82</v>
      </c>
    </row>
    <row r="2392" spans="1:7" ht="22.5" x14ac:dyDescent="0.25">
      <c r="A2392" s="232" t="s">
        <v>231</v>
      </c>
      <c r="B2392" s="232"/>
      <c r="C2392" s="166" t="s">
        <v>226</v>
      </c>
      <c r="D2392" s="166" t="s">
        <v>227</v>
      </c>
      <c r="E2392" s="166" t="s">
        <v>228</v>
      </c>
      <c r="F2392" s="166" t="s">
        <v>229</v>
      </c>
      <c r="G2392" s="166" t="s">
        <v>3</v>
      </c>
    </row>
    <row r="2393" spans="1:7" ht="22.5" x14ac:dyDescent="0.25">
      <c r="A2393" s="167" t="s">
        <v>1284</v>
      </c>
      <c r="B2393" s="168" t="s">
        <v>1285</v>
      </c>
      <c r="C2393" s="167" t="s">
        <v>242</v>
      </c>
      <c r="D2393" s="167" t="s">
        <v>232</v>
      </c>
      <c r="E2393" s="169">
        <v>0.94850000000000001</v>
      </c>
      <c r="F2393" s="170">
        <v>24.06</v>
      </c>
      <c r="G2393" s="170">
        <v>22.82</v>
      </c>
    </row>
    <row r="2394" spans="1:7" x14ac:dyDescent="0.25">
      <c r="A2394" s="167" t="s">
        <v>328</v>
      </c>
      <c r="B2394" s="168" t="s">
        <v>233</v>
      </c>
      <c r="C2394" s="167" t="s">
        <v>242</v>
      </c>
      <c r="D2394" s="167" t="s">
        <v>232</v>
      </c>
      <c r="E2394" s="169">
        <v>0.29880000000000001</v>
      </c>
      <c r="F2394" s="170">
        <v>19.5</v>
      </c>
      <c r="G2394" s="170">
        <v>5.83</v>
      </c>
    </row>
    <row r="2395" spans="1:7" x14ac:dyDescent="0.25">
      <c r="A2395" s="165"/>
      <c r="B2395" s="165"/>
      <c r="C2395" s="165"/>
      <c r="D2395" s="165"/>
      <c r="E2395" s="233" t="s">
        <v>234</v>
      </c>
      <c r="F2395" s="233"/>
      <c r="G2395" s="171">
        <v>28.65</v>
      </c>
    </row>
    <row r="2396" spans="1:7" x14ac:dyDescent="0.25">
      <c r="A2396" s="165"/>
      <c r="B2396" s="165"/>
      <c r="C2396" s="165"/>
      <c r="D2396" s="165"/>
      <c r="E2396" s="234" t="s">
        <v>235</v>
      </c>
      <c r="F2396" s="234"/>
      <c r="G2396" s="172">
        <v>297.49</v>
      </c>
    </row>
    <row r="2397" spans="1:7" x14ac:dyDescent="0.25">
      <c r="A2397" s="165"/>
      <c r="B2397" s="165"/>
      <c r="C2397" s="165"/>
      <c r="D2397" s="165"/>
      <c r="E2397" s="234" t="s">
        <v>259</v>
      </c>
      <c r="F2397" s="234"/>
      <c r="G2397" s="172">
        <v>11.03</v>
      </c>
    </row>
    <row r="2398" spans="1:7" x14ac:dyDescent="0.25">
      <c r="A2398" s="165"/>
      <c r="B2398" s="165"/>
      <c r="C2398" s="165"/>
      <c r="D2398" s="165"/>
      <c r="E2398" s="234" t="s">
        <v>236</v>
      </c>
      <c r="F2398" s="234"/>
      <c r="G2398" s="172">
        <v>297.49</v>
      </c>
    </row>
    <row r="2399" spans="1:7" x14ac:dyDescent="0.25">
      <c r="A2399" s="165"/>
      <c r="B2399" s="165"/>
      <c r="C2399" s="165"/>
      <c r="D2399" s="165"/>
      <c r="E2399" s="234" t="s">
        <v>1016</v>
      </c>
      <c r="F2399" s="234"/>
      <c r="G2399" s="172">
        <v>77.38</v>
      </c>
    </row>
    <row r="2400" spans="1:7" x14ac:dyDescent="0.25">
      <c r="A2400" s="165"/>
      <c r="B2400" s="165"/>
      <c r="C2400" s="165"/>
      <c r="D2400" s="165"/>
      <c r="E2400" s="234" t="s">
        <v>1017</v>
      </c>
      <c r="F2400" s="234"/>
      <c r="G2400" s="172">
        <v>374.87</v>
      </c>
    </row>
    <row r="2401" spans="1:7" x14ac:dyDescent="0.25">
      <c r="A2401" s="165"/>
      <c r="B2401" s="165"/>
      <c r="C2401" s="230"/>
      <c r="D2401" s="230"/>
      <c r="E2401" s="165"/>
      <c r="F2401" s="165"/>
      <c r="G2401" s="165"/>
    </row>
    <row r="2402" spans="1:7" x14ac:dyDescent="0.25">
      <c r="A2402" s="231" t="s">
        <v>1658</v>
      </c>
      <c r="B2402" s="231"/>
      <c r="C2402" s="231"/>
      <c r="D2402" s="231"/>
      <c r="E2402" s="231"/>
      <c r="F2402" s="231"/>
      <c r="G2402" s="231"/>
    </row>
    <row r="2403" spans="1:7" ht="22.5" x14ac:dyDescent="0.25">
      <c r="A2403" s="232" t="s">
        <v>225</v>
      </c>
      <c r="B2403" s="232"/>
      <c r="C2403" s="166" t="s">
        <v>226</v>
      </c>
      <c r="D2403" s="166" t="s">
        <v>227</v>
      </c>
      <c r="E2403" s="166" t="s">
        <v>228</v>
      </c>
      <c r="F2403" s="166" t="s">
        <v>229</v>
      </c>
      <c r="G2403" s="166" t="s">
        <v>3</v>
      </c>
    </row>
    <row r="2404" spans="1:7" ht="45" x14ac:dyDescent="0.25">
      <c r="A2404" s="167" t="s">
        <v>1659</v>
      </c>
      <c r="B2404" s="168" t="s">
        <v>1660</v>
      </c>
      <c r="C2404" s="167" t="s">
        <v>242</v>
      </c>
      <c r="D2404" s="167" t="s">
        <v>128</v>
      </c>
      <c r="E2404" s="169">
        <v>2</v>
      </c>
      <c r="F2404" s="170">
        <v>0.65</v>
      </c>
      <c r="G2404" s="170">
        <v>1.3</v>
      </c>
    </row>
    <row r="2405" spans="1:7" ht="22.5" x14ac:dyDescent="0.25">
      <c r="A2405" s="167" t="s">
        <v>1661</v>
      </c>
      <c r="B2405" s="168" t="s">
        <v>1662</v>
      </c>
      <c r="C2405" s="167" t="s">
        <v>242</v>
      </c>
      <c r="D2405" s="167" t="s">
        <v>128</v>
      </c>
      <c r="E2405" s="169">
        <v>1</v>
      </c>
      <c r="F2405" s="170">
        <v>200.93</v>
      </c>
      <c r="G2405" s="170">
        <v>200.93</v>
      </c>
    </row>
    <row r="2406" spans="1:7" x14ac:dyDescent="0.25">
      <c r="A2406" s="165"/>
      <c r="B2406" s="165"/>
      <c r="C2406" s="165"/>
      <c r="D2406" s="165"/>
      <c r="E2406" s="233" t="s">
        <v>230</v>
      </c>
      <c r="F2406" s="233"/>
      <c r="G2406" s="171">
        <v>202.23</v>
      </c>
    </row>
    <row r="2407" spans="1:7" ht="22.5" x14ac:dyDescent="0.25">
      <c r="A2407" s="232" t="s">
        <v>231</v>
      </c>
      <c r="B2407" s="232"/>
      <c r="C2407" s="166" t="s">
        <v>226</v>
      </c>
      <c r="D2407" s="166" t="s">
        <v>227</v>
      </c>
      <c r="E2407" s="166" t="s">
        <v>228</v>
      </c>
      <c r="F2407" s="166" t="s">
        <v>229</v>
      </c>
      <c r="G2407" s="166" t="s">
        <v>3</v>
      </c>
    </row>
    <row r="2408" spans="1:7" ht="22.5" x14ac:dyDescent="0.25">
      <c r="A2408" s="167" t="s">
        <v>1473</v>
      </c>
      <c r="B2408" s="168" t="s">
        <v>1474</v>
      </c>
      <c r="C2408" s="167" t="s">
        <v>242</v>
      </c>
      <c r="D2408" s="167" t="s">
        <v>232</v>
      </c>
      <c r="E2408" s="169">
        <v>0.45739999999999997</v>
      </c>
      <c r="F2408" s="170">
        <v>19.510000000000002</v>
      </c>
      <c r="G2408" s="170">
        <v>8.92</v>
      </c>
    </row>
    <row r="2409" spans="1:7" ht="22.5" x14ac:dyDescent="0.25">
      <c r="A2409" s="167" t="s">
        <v>1284</v>
      </c>
      <c r="B2409" s="168" t="s">
        <v>1285</v>
      </c>
      <c r="C2409" s="167" t="s">
        <v>242</v>
      </c>
      <c r="D2409" s="167" t="s">
        <v>232</v>
      </c>
      <c r="E2409" s="169">
        <v>0.45739999999999997</v>
      </c>
      <c r="F2409" s="170">
        <v>24.06</v>
      </c>
      <c r="G2409" s="170">
        <v>11.01</v>
      </c>
    </row>
    <row r="2410" spans="1:7" x14ac:dyDescent="0.25">
      <c r="A2410" s="165"/>
      <c r="B2410" s="165"/>
      <c r="C2410" s="165"/>
      <c r="D2410" s="165"/>
      <c r="E2410" s="233" t="s">
        <v>234</v>
      </c>
      <c r="F2410" s="233"/>
      <c r="G2410" s="171">
        <v>19.93</v>
      </c>
    </row>
    <row r="2411" spans="1:7" x14ac:dyDescent="0.25">
      <c r="A2411" s="165"/>
      <c r="B2411" s="165"/>
      <c r="C2411" s="165"/>
      <c r="D2411" s="165"/>
      <c r="E2411" s="234" t="s">
        <v>235</v>
      </c>
      <c r="F2411" s="234"/>
      <c r="G2411" s="172">
        <v>222.15</v>
      </c>
    </row>
    <row r="2412" spans="1:7" x14ac:dyDescent="0.25">
      <c r="A2412" s="165"/>
      <c r="B2412" s="165"/>
      <c r="C2412" s="165"/>
      <c r="D2412" s="165"/>
      <c r="E2412" s="234" t="s">
        <v>259</v>
      </c>
      <c r="F2412" s="234"/>
      <c r="G2412" s="172">
        <v>7.59</v>
      </c>
    </row>
    <row r="2413" spans="1:7" x14ac:dyDescent="0.25">
      <c r="A2413" s="165"/>
      <c r="B2413" s="165"/>
      <c r="C2413" s="165"/>
      <c r="D2413" s="165"/>
      <c r="E2413" s="234" t="s">
        <v>236</v>
      </c>
      <c r="F2413" s="234"/>
      <c r="G2413" s="172">
        <v>222.15</v>
      </c>
    </row>
    <row r="2414" spans="1:7" x14ac:dyDescent="0.25">
      <c r="A2414" s="165"/>
      <c r="B2414" s="165"/>
      <c r="C2414" s="165"/>
      <c r="D2414" s="165"/>
      <c r="E2414" s="234" t="s">
        <v>1016</v>
      </c>
      <c r="F2414" s="234"/>
      <c r="G2414" s="172">
        <v>57.78</v>
      </c>
    </row>
    <row r="2415" spans="1:7" x14ac:dyDescent="0.25">
      <c r="A2415" s="165"/>
      <c r="B2415" s="165"/>
      <c r="C2415" s="165"/>
      <c r="D2415" s="165"/>
      <c r="E2415" s="234" t="s">
        <v>1017</v>
      </c>
      <c r="F2415" s="234"/>
      <c r="G2415" s="172">
        <v>279.93</v>
      </c>
    </row>
    <row r="2416" spans="1:7" x14ac:dyDescent="0.25">
      <c r="A2416" s="165"/>
      <c r="B2416" s="165"/>
      <c r="C2416" s="230"/>
      <c r="D2416" s="230"/>
      <c r="E2416" s="165"/>
      <c r="F2416" s="165"/>
      <c r="G2416" s="165"/>
    </row>
    <row r="2417" spans="1:7" x14ac:dyDescent="0.25">
      <c r="A2417" s="231" t="s">
        <v>1663</v>
      </c>
      <c r="B2417" s="231"/>
      <c r="C2417" s="231"/>
      <c r="D2417" s="231"/>
      <c r="E2417" s="231"/>
      <c r="F2417" s="231"/>
      <c r="G2417" s="231"/>
    </row>
    <row r="2418" spans="1:7" ht="22.5" x14ac:dyDescent="0.25">
      <c r="A2418" s="232" t="s">
        <v>225</v>
      </c>
      <c r="B2418" s="232"/>
      <c r="C2418" s="166" t="s">
        <v>226</v>
      </c>
      <c r="D2418" s="166" t="s">
        <v>227</v>
      </c>
      <c r="E2418" s="166" t="s">
        <v>228</v>
      </c>
      <c r="F2418" s="166" t="s">
        <v>229</v>
      </c>
      <c r="G2418" s="166" t="s">
        <v>3</v>
      </c>
    </row>
    <row r="2419" spans="1:7" ht="22.5" x14ac:dyDescent="0.25">
      <c r="A2419" s="167" t="s">
        <v>1664</v>
      </c>
      <c r="B2419" s="168" t="s">
        <v>1665</v>
      </c>
      <c r="C2419" s="167" t="s">
        <v>242</v>
      </c>
      <c r="D2419" s="167" t="s">
        <v>128</v>
      </c>
      <c r="E2419" s="169">
        <v>1</v>
      </c>
      <c r="F2419" s="170">
        <v>23.74</v>
      </c>
      <c r="G2419" s="170">
        <v>23.74</v>
      </c>
    </row>
    <row r="2420" spans="1:7" x14ac:dyDescent="0.25">
      <c r="A2420" s="165"/>
      <c r="B2420" s="165"/>
      <c r="C2420" s="165"/>
      <c r="D2420" s="165"/>
      <c r="E2420" s="233" t="s">
        <v>230</v>
      </c>
      <c r="F2420" s="233"/>
      <c r="G2420" s="171">
        <v>23.74</v>
      </c>
    </row>
    <row r="2421" spans="1:7" ht="22.5" x14ac:dyDescent="0.25">
      <c r="A2421" s="232" t="s">
        <v>231</v>
      </c>
      <c r="B2421" s="232"/>
      <c r="C2421" s="166" t="s">
        <v>226</v>
      </c>
      <c r="D2421" s="166" t="s">
        <v>227</v>
      </c>
      <c r="E2421" s="166" t="s">
        <v>228</v>
      </c>
      <c r="F2421" s="166" t="s">
        <v>229</v>
      </c>
      <c r="G2421" s="166" t="s">
        <v>3</v>
      </c>
    </row>
    <row r="2422" spans="1:7" ht="22.5" x14ac:dyDescent="0.25">
      <c r="A2422" s="167" t="s">
        <v>1666</v>
      </c>
      <c r="B2422" s="168" t="s">
        <v>1667</v>
      </c>
      <c r="C2422" s="167" t="s">
        <v>242</v>
      </c>
      <c r="D2422" s="167" t="s">
        <v>232</v>
      </c>
      <c r="E2422" s="169">
        <v>7.4800000000000005E-2</v>
      </c>
      <c r="F2422" s="170">
        <v>20.3</v>
      </c>
      <c r="G2422" s="170">
        <v>1.52</v>
      </c>
    </row>
    <row r="2423" spans="1:7" x14ac:dyDescent="0.25">
      <c r="A2423" s="167" t="s">
        <v>1668</v>
      </c>
      <c r="B2423" s="168" t="s">
        <v>1669</v>
      </c>
      <c r="C2423" s="167" t="s">
        <v>242</v>
      </c>
      <c r="D2423" s="167" t="s">
        <v>232</v>
      </c>
      <c r="E2423" s="169">
        <v>0.17949999999999999</v>
      </c>
      <c r="F2423" s="170">
        <v>24.93</v>
      </c>
      <c r="G2423" s="170">
        <v>4.47</v>
      </c>
    </row>
    <row r="2424" spans="1:7" x14ac:dyDescent="0.25">
      <c r="A2424" s="165"/>
      <c r="B2424" s="165"/>
      <c r="C2424" s="165"/>
      <c r="D2424" s="165"/>
      <c r="E2424" s="233" t="s">
        <v>234</v>
      </c>
      <c r="F2424" s="233"/>
      <c r="G2424" s="171">
        <v>5.99</v>
      </c>
    </row>
    <row r="2425" spans="1:7" x14ac:dyDescent="0.25">
      <c r="A2425" s="165"/>
      <c r="B2425" s="165"/>
      <c r="C2425" s="165"/>
      <c r="D2425" s="165"/>
      <c r="E2425" s="234" t="s">
        <v>235</v>
      </c>
      <c r="F2425" s="234"/>
      <c r="G2425" s="172">
        <v>29.73</v>
      </c>
    </row>
    <row r="2426" spans="1:7" x14ac:dyDescent="0.25">
      <c r="A2426" s="165"/>
      <c r="B2426" s="165"/>
      <c r="C2426" s="165"/>
      <c r="D2426" s="165"/>
      <c r="E2426" s="234" t="s">
        <v>259</v>
      </c>
      <c r="F2426" s="234"/>
      <c r="G2426" s="172">
        <v>2.2599999999999998</v>
      </c>
    </row>
    <row r="2427" spans="1:7" x14ac:dyDescent="0.25">
      <c r="A2427" s="165"/>
      <c r="B2427" s="165"/>
      <c r="C2427" s="165"/>
      <c r="D2427" s="165"/>
      <c r="E2427" s="234" t="s">
        <v>236</v>
      </c>
      <c r="F2427" s="234"/>
      <c r="G2427" s="172">
        <v>29.73</v>
      </c>
    </row>
    <row r="2428" spans="1:7" x14ac:dyDescent="0.25">
      <c r="A2428" s="165"/>
      <c r="B2428" s="165"/>
      <c r="C2428" s="165"/>
      <c r="D2428" s="165"/>
      <c r="E2428" s="234" t="s">
        <v>1016</v>
      </c>
      <c r="F2428" s="234"/>
      <c r="G2428" s="172">
        <v>7.73</v>
      </c>
    </row>
    <row r="2429" spans="1:7" x14ac:dyDescent="0.25">
      <c r="A2429" s="165"/>
      <c r="B2429" s="165"/>
      <c r="C2429" s="165"/>
      <c r="D2429" s="165"/>
      <c r="E2429" s="234" t="s">
        <v>1017</v>
      </c>
      <c r="F2429" s="234"/>
      <c r="G2429" s="172">
        <v>37.46</v>
      </c>
    </row>
    <row r="2430" spans="1:7" x14ac:dyDescent="0.25">
      <c r="A2430" s="165"/>
      <c r="B2430" s="165"/>
      <c r="C2430" s="230"/>
      <c r="D2430" s="230"/>
      <c r="E2430" s="165"/>
      <c r="F2430" s="165"/>
      <c r="G2430" s="165"/>
    </row>
    <row r="2431" spans="1:7" x14ac:dyDescent="0.25">
      <c r="A2431" s="231" t="s">
        <v>1670</v>
      </c>
      <c r="B2431" s="231"/>
      <c r="C2431" s="231"/>
      <c r="D2431" s="231"/>
      <c r="E2431" s="231"/>
      <c r="F2431" s="231"/>
      <c r="G2431" s="231"/>
    </row>
    <row r="2432" spans="1:7" ht="22.5" x14ac:dyDescent="0.25">
      <c r="A2432" s="232" t="s">
        <v>225</v>
      </c>
      <c r="B2432" s="232"/>
      <c r="C2432" s="166" t="s">
        <v>226</v>
      </c>
      <c r="D2432" s="166" t="s">
        <v>227</v>
      </c>
      <c r="E2432" s="166" t="s">
        <v>228</v>
      </c>
      <c r="F2432" s="166" t="s">
        <v>229</v>
      </c>
      <c r="G2432" s="166" t="s">
        <v>3</v>
      </c>
    </row>
    <row r="2433" spans="1:7" x14ac:dyDescent="0.25">
      <c r="A2433" s="167" t="s">
        <v>1442</v>
      </c>
      <c r="B2433" s="168" t="s">
        <v>1443</v>
      </c>
      <c r="C2433" s="167" t="s">
        <v>242</v>
      </c>
      <c r="D2433" s="167" t="s">
        <v>241</v>
      </c>
      <c r="E2433" s="169">
        <v>0.13</v>
      </c>
      <c r="F2433" s="170">
        <v>17.86</v>
      </c>
      <c r="G2433" s="170">
        <v>2.3199999999999998</v>
      </c>
    </row>
    <row r="2434" spans="1:7" ht="22.5" x14ac:dyDescent="0.25">
      <c r="A2434" s="167" t="s">
        <v>1671</v>
      </c>
      <c r="B2434" s="168" t="s">
        <v>1672</v>
      </c>
      <c r="C2434" s="167" t="s">
        <v>310</v>
      </c>
      <c r="D2434" s="167" t="s">
        <v>238</v>
      </c>
      <c r="E2434" s="169">
        <v>0.4</v>
      </c>
      <c r="F2434" s="170">
        <v>10.56</v>
      </c>
      <c r="G2434" s="170">
        <v>4.22</v>
      </c>
    </row>
    <row r="2435" spans="1:7" ht="22.5" x14ac:dyDescent="0.25">
      <c r="A2435" s="167" t="s">
        <v>1673</v>
      </c>
      <c r="B2435" s="168" t="s">
        <v>1674</v>
      </c>
      <c r="C2435" s="167" t="s">
        <v>242</v>
      </c>
      <c r="D2435" s="167" t="s">
        <v>241</v>
      </c>
      <c r="E2435" s="169">
        <v>0.6</v>
      </c>
      <c r="F2435" s="170">
        <v>11.34</v>
      </c>
      <c r="G2435" s="170">
        <v>6.8</v>
      </c>
    </row>
    <row r="2436" spans="1:7" x14ac:dyDescent="0.25">
      <c r="A2436" s="167" t="s">
        <v>1455</v>
      </c>
      <c r="B2436" s="168" t="s">
        <v>1456</v>
      </c>
      <c r="C2436" s="167" t="s">
        <v>242</v>
      </c>
      <c r="D2436" s="167" t="s">
        <v>241</v>
      </c>
      <c r="E2436" s="169">
        <v>0.03</v>
      </c>
      <c r="F2436" s="170">
        <v>14.8</v>
      </c>
      <c r="G2436" s="170">
        <v>0.44</v>
      </c>
    </row>
    <row r="2437" spans="1:7" x14ac:dyDescent="0.25">
      <c r="A2437" s="165"/>
      <c r="B2437" s="165"/>
      <c r="C2437" s="165"/>
      <c r="D2437" s="165"/>
      <c r="E2437" s="233" t="s">
        <v>230</v>
      </c>
      <c r="F2437" s="233"/>
      <c r="G2437" s="171">
        <v>13.78</v>
      </c>
    </row>
    <row r="2438" spans="1:7" ht="22.5" x14ac:dyDescent="0.25">
      <c r="A2438" s="232" t="s">
        <v>231</v>
      </c>
      <c r="B2438" s="232"/>
      <c r="C2438" s="166" t="s">
        <v>226</v>
      </c>
      <c r="D2438" s="166" t="s">
        <v>227</v>
      </c>
      <c r="E2438" s="166" t="s">
        <v>228</v>
      </c>
      <c r="F2438" s="166" t="s">
        <v>229</v>
      </c>
      <c r="G2438" s="166" t="s">
        <v>3</v>
      </c>
    </row>
    <row r="2439" spans="1:7" ht="67.5" x14ac:dyDescent="0.25">
      <c r="A2439" s="167" t="s">
        <v>312</v>
      </c>
      <c r="B2439" s="168" t="s">
        <v>313</v>
      </c>
      <c r="C2439" s="167" t="s">
        <v>242</v>
      </c>
      <c r="D2439" s="167" t="s">
        <v>311</v>
      </c>
      <c r="E2439" s="169">
        <v>3.333E-3</v>
      </c>
      <c r="F2439" s="170">
        <v>215.82</v>
      </c>
      <c r="G2439" s="170">
        <v>0.72</v>
      </c>
    </row>
    <row r="2440" spans="1:7" ht="33.75" x14ac:dyDescent="0.25">
      <c r="A2440" s="167" t="s">
        <v>1675</v>
      </c>
      <c r="B2440" s="168" t="s">
        <v>1676</v>
      </c>
      <c r="C2440" s="167" t="s">
        <v>242</v>
      </c>
      <c r="D2440" s="167" t="s">
        <v>311</v>
      </c>
      <c r="E2440" s="169">
        <v>3.333E-3</v>
      </c>
      <c r="F2440" s="170">
        <v>183.63</v>
      </c>
      <c r="G2440" s="170">
        <v>0.61</v>
      </c>
    </row>
    <row r="2441" spans="1:7" x14ac:dyDescent="0.25">
      <c r="A2441" s="167" t="s">
        <v>328</v>
      </c>
      <c r="B2441" s="168" t="s">
        <v>233</v>
      </c>
      <c r="C2441" s="167" t="s">
        <v>242</v>
      </c>
      <c r="D2441" s="167" t="s">
        <v>232</v>
      </c>
      <c r="E2441" s="169">
        <v>3.3329999999999999E-2</v>
      </c>
      <c r="F2441" s="170">
        <v>19.5</v>
      </c>
      <c r="G2441" s="170">
        <v>0.65</v>
      </c>
    </row>
    <row r="2442" spans="1:7" x14ac:dyDescent="0.25">
      <c r="A2442" s="165"/>
      <c r="B2442" s="165"/>
      <c r="C2442" s="165"/>
      <c r="D2442" s="165"/>
      <c r="E2442" s="233" t="s">
        <v>234</v>
      </c>
      <c r="F2442" s="233"/>
      <c r="G2442" s="171">
        <v>1.98</v>
      </c>
    </row>
    <row r="2443" spans="1:7" x14ac:dyDescent="0.25">
      <c r="A2443" s="165"/>
      <c r="B2443" s="165"/>
      <c r="C2443" s="165"/>
      <c r="D2443" s="165"/>
      <c r="E2443" s="234" t="s">
        <v>235</v>
      </c>
      <c r="F2443" s="234"/>
      <c r="G2443" s="172">
        <v>15.78</v>
      </c>
    </row>
    <row r="2444" spans="1:7" x14ac:dyDescent="0.25">
      <c r="A2444" s="165"/>
      <c r="B2444" s="165"/>
      <c r="C2444" s="165"/>
      <c r="D2444" s="165"/>
      <c r="E2444" s="234" t="s">
        <v>259</v>
      </c>
      <c r="F2444" s="234"/>
      <c r="G2444" s="172">
        <v>0.45</v>
      </c>
    </row>
    <row r="2445" spans="1:7" x14ac:dyDescent="0.25">
      <c r="A2445" s="165"/>
      <c r="B2445" s="165"/>
      <c r="C2445" s="165"/>
      <c r="D2445" s="165"/>
      <c r="E2445" s="234" t="s">
        <v>236</v>
      </c>
      <c r="F2445" s="234"/>
      <c r="G2445" s="172">
        <v>15.78</v>
      </c>
    </row>
    <row r="2446" spans="1:7" x14ac:dyDescent="0.25">
      <c r="A2446" s="165"/>
      <c r="B2446" s="165"/>
      <c r="C2446" s="165"/>
      <c r="D2446" s="165"/>
      <c r="E2446" s="234" t="s">
        <v>1016</v>
      </c>
      <c r="F2446" s="234"/>
      <c r="G2446" s="172">
        <v>4.0999999999999996</v>
      </c>
    </row>
    <row r="2447" spans="1:7" x14ac:dyDescent="0.25">
      <c r="A2447" s="165"/>
      <c r="B2447" s="165"/>
      <c r="C2447" s="165"/>
      <c r="D2447" s="165"/>
      <c r="E2447" s="234" t="s">
        <v>1017</v>
      </c>
      <c r="F2447" s="234"/>
      <c r="G2447" s="172">
        <v>19.88</v>
      </c>
    </row>
    <row r="2448" spans="1:7" x14ac:dyDescent="0.25">
      <c r="A2448" s="165"/>
      <c r="B2448" s="165"/>
      <c r="C2448" s="230"/>
      <c r="D2448" s="230"/>
      <c r="E2448" s="165"/>
      <c r="F2448" s="165"/>
      <c r="G2448" s="165"/>
    </row>
    <row r="2449" spans="1:7" x14ac:dyDescent="0.25">
      <c r="A2449" s="231" t="s">
        <v>1677</v>
      </c>
      <c r="B2449" s="231"/>
      <c r="C2449" s="231"/>
      <c r="D2449" s="231"/>
      <c r="E2449" s="231"/>
      <c r="F2449" s="231"/>
      <c r="G2449" s="231"/>
    </row>
    <row r="2450" spans="1:7" ht="22.5" x14ac:dyDescent="0.25">
      <c r="A2450" s="232" t="s">
        <v>225</v>
      </c>
      <c r="B2450" s="232"/>
      <c r="C2450" s="166" t="s">
        <v>226</v>
      </c>
      <c r="D2450" s="166" t="s">
        <v>227</v>
      </c>
      <c r="E2450" s="166" t="s">
        <v>228</v>
      </c>
      <c r="F2450" s="166" t="s">
        <v>229</v>
      </c>
      <c r="G2450" s="166" t="s">
        <v>3</v>
      </c>
    </row>
    <row r="2451" spans="1:7" x14ac:dyDescent="0.25">
      <c r="A2451" s="167" t="s">
        <v>1678</v>
      </c>
      <c r="B2451" s="168" t="s">
        <v>672</v>
      </c>
      <c r="C2451" s="167" t="s">
        <v>1007</v>
      </c>
      <c r="D2451" s="167" t="s">
        <v>128</v>
      </c>
      <c r="E2451" s="169">
        <v>1</v>
      </c>
      <c r="F2451" s="170">
        <v>25.03</v>
      </c>
      <c r="G2451" s="170">
        <v>25.03</v>
      </c>
    </row>
    <row r="2452" spans="1:7" x14ac:dyDescent="0.25">
      <c r="A2452" s="165"/>
      <c r="B2452" s="165"/>
      <c r="C2452" s="165"/>
      <c r="D2452" s="165"/>
      <c r="E2452" s="233" t="s">
        <v>230</v>
      </c>
      <c r="F2452" s="233"/>
      <c r="G2452" s="171">
        <v>25.03</v>
      </c>
    </row>
    <row r="2453" spans="1:7" ht="22.5" x14ac:dyDescent="0.25">
      <c r="A2453" s="232" t="s">
        <v>231</v>
      </c>
      <c r="B2453" s="232"/>
      <c r="C2453" s="166" t="s">
        <v>226</v>
      </c>
      <c r="D2453" s="166" t="s">
        <v>227</v>
      </c>
      <c r="E2453" s="166" t="s">
        <v>228</v>
      </c>
      <c r="F2453" s="166" t="s">
        <v>229</v>
      </c>
      <c r="G2453" s="166" t="s">
        <v>3</v>
      </c>
    </row>
    <row r="2454" spans="1:7" ht="22.5" x14ac:dyDescent="0.25">
      <c r="A2454" s="167" t="s">
        <v>1434</v>
      </c>
      <c r="B2454" s="168" t="s">
        <v>1435</v>
      </c>
      <c r="C2454" s="167" t="s">
        <v>1007</v>
      </c>
      <c r="D2454" s="167" t="s">
        <v>232</v>
      </c>
      <c r="E2454" s="169">
        <v>0.2</v>
      </c>
      <c r="F2454" s="170">
        <v>20</v>
      </c>
      <c r="G2454" s="170">
        <v>4</v>
      </c>
    </row>
    <row r="2455" spans="1:7" x14ac:dyDescent="0.25">
      <c r="A2455" s="167" t="s">
        <v>1291</v>
      </c>
      <c r="B2455" s="168" t="s">
        <v>239</v>
      </c>
      <c r="C2455" s="167" t="s">
        <v>1007</v>
      </c>
      <c r="D2455" s="167" t="s">
        <v>232</v>
      </c>
      <c r="E2455" s="169">
        <v>0.2</v>
      </c>
      <c r="F2455" s="170">
        <v>24.68</v>
      </c>
      <c r="G2455" s="170">
        <v>4.9400000000000004</v>
      </c>
    </row>
    <row r="2456" spans="1:7" x14ac:dyDescent="0.25">
      <c r="A2456" s="165"/>
      <c r="B2456" s="165"/>
      <c r="C2456" s="165"/>
      <c r="D2456" s="165"/>
      <c r="E2456" s="233" t="s">
        <v>234</v>
      </c>
      <c r="F2456" s="233"/>
      <c r="G2456" s="171">
        <v>8.94</v>
      </c>
    </row>
    <row r="2457" spans="1:7" x14ac:dyDescent="0.25">
      <c r="A2457" s="165"/>
      <c r="B2457" s="165"/>
      <c r="C2457" s="165"/>
      <c r="D2457" s="165"/>
      <c r="E2457" s="234" t="s">
        <v>235</v>
      </c>
      <c r="F2457" s="234"/>
      <c r="G2457" s="172">
        <v>33.97</v>
      </c>
    </row>
    <row r="2458" spans="1:7" x14ac:dyDescent="0.25">
      <c r="A2458" s="165"/>
      <c r="B2458" s="165"/>
      <c r="C2458" s="165"/>
      <c r="D2458" s="165"/>
      <c r="E2458" s="234" t="s">
        <v>259</v>
      </c>
      <c r="F2458" s="234"/>
      <c r="G2458" s="172">
        <v>3.3</v>
      </c>
    </row>
    <row r="2459" spans="1:7" x14ac:dyDescent="0.25">
      <c r="A2459" s="165"/>
      <c r="B2459" s="165"/>
      <c r="C2459" s="165"/>
      <c r="D2459" s="165"/>
      <c r="E2459" s="234" t="s">
        <v>236</v>
      </c>
      <c r="F2459" s="234"/>
      <c r="G2459" s="172">
        <v>33.97</v>
      </c>
    </row>
    <row r="2460" spans="1:7" x14ac:dyDescent="0.25">
      <c r="A2460" s="165"/>
      <c r="B2460" s="165"/>
      <c r="C2460" s="165"/>
      <c r="D2460" s="165"/>
      <c r="E2460" s="234" t="s">
        <v>1016</v>
      </c>
      <c r="F2460" s="234"/>
      <c r="G2460" s="172">
        <v>8.84</v>
      </c>
    </row>
    <row r="2461" spans="1:7" x14ac:dyDescent="0.25">
      <c r="A2461" s="165"/>
      <c r="B2461" s="165"/>
      <c r="C2461" s="165"/>
      <c r="D2461" s="165"/>
      <c r="E2461" s="234" t="s">
        <v>1017</v>
      </c>
      <c r="F2461" s="234"/>
      <c r="G2461" s="172">
        <v>42.81</v>
      </c>
    </row>
    <row r="2462" spans="1:7" x14ac:dyDescent="0.25">
      <c r="A2462" s="165"/>
      <c r="B2462" s="165"/>
      <c r="C2462" s="230"/>
      <c r="D2462" s="230"/>
      <c r="E2462" s="165"/>
      <c r="F2462" s="165"/>
      <c r="G2462" s="165"/>
    </row>
    <row r="2463" spans="1:7" x14ac:dyDescent="0.25">
      <c r="A2463" s="231" t="s">
        <v>1679</v>
      </c>
      <c r="B2463" s="231"/>
      <c r="C2463" s="231"/>
      <c r="D2463" s="231"/>
      <c r="E2463" s="231"/>
      <c r="F2463" s="231"/>
      <c r="G2463" s="231"/>
    </row>
    <row r="2464" spans="1:7" ht="22.5" x14ac:dyDescent="0.25">
      <c r="A2464" s="232" t="s">
        <v>225</v>
      </c>
      <c r="B2464" s="232"/>
      <c r="C2464" s="166" t="s">
        <v>226</v>
      </c>
      <c r="D2464" s="166" t="s">
        <v>227</v>
      </c>
      <c r="E2464" s="166" t="s">
        <v>228</v>
      </c>
      <c r="F2464" s="166" t="s">
        <v>229</v>
      </c>
      <c r="G2464" s="166" t="s">
        <v>3</v>
      </c>
    </row>
    <row r="2465" spans="1:7" ht="45" x14ac:dyDescent="0.25">
      <c r="A2465" s="167" t="s">
        <v>1680</v>
      </c>
      <c r="B2465" s="168" t="s">
        <v>1681</v>
      </c>
      <c r="C2465" s="167" t="s">
        <v>242</v>
      </c>
      <c r="D2465" s="167" t="s">
        <v>128</v>
      </c>
      <c r="E2465" s="169">
        <v>1</v>
      </c>
      <c r="F2465" s="170">
        <v>528.73</v>
      </c>
      <c r="G2465" s="170">
        <v>528.73</v>
      </c>
    </row>
    <row r="2466" spans="1:7" x14ac:dyDescent="0.25">
      <c r="A2466" s="165"/>
      <c r="B2466" s="165"/>
      <c r="C2466" s="165"/>
      <c r="D2466" s="165"/>
      <c r="E2466" s="233" t="s">
        <v>230</v>
      </c>
      <c r="F2466" s="233"/>
      <c r="G2466" s="171">
        <v>528.73</v>
      </c>
    </row>
    <row r="2467" spans="1:7" ht="22.5" x14ac:dyDescent="0.25">
      <c r="A2467" s="232" t="s">
        <v>231</v>
      </c>
      <c r="B2467" s="232"/>
      <c r="C2467" s="166" t="s">
        <v>226</v>
      </c>
      <c r="D2467" s="166" t="s">
        <v>227</v>
      </c>
      <c r="E2467" s="166" t="s">
        <v>228</v>
      </c>
      <c r="F2467" s="166" t="s">
        <v>229</v>
      </c>
      <c r="G2467" s="166" t="s">
        <v>3</v>
      </c>
    </row>
    <row r="2468" spans="1:7" ht="56.25" x14ac:dyDescent="0.25">
      <c r="A2468" s="167" t="s">
        <v>1682</v>
      </c>
      <c r="B2468" s="168" t="s">
        <v>1683</v>
      </c>
      <c r="C2468" s="167" t="s">
        <v>242</v>
      </c>
      <c r="D2468" s="167" t="s">
        <v>127</v>
      </c>
      <c r="E2468" s="169">
        <v>1.34E-2</v>
      </c>
      <c r="F2468" s="170">
        <v>762.85</v>
      </c>
      <c r="G2468" s="170">
        <v>10.220000000000001</v>
      </c>
    </row>
    <row r="2469" spans="1:7" ht="22.5" x14ac:dyDescent="0.25">
      <c r="A2469" s="167" t="s">
        <v>1666</v>
      </c>
      <c r="B2469" s="168" t="s">
        <v>1667</v>
      </c>
      <c r="C2469" s="167" t="s">
        <v>242</v>
      </c>
      <c r="D2469" s="167" t="s">
        <v>232</v>
      </c>
      <c r="E2469" s="169">
        <v>0.53349999999999997</v>
      </c>
      <c r="F2469" s="170">
        <v>20.3</v>
      </c>
      <c r="G2469" s="170">
        <v>10.83</v>
      </c>
    </row>
    <row r="2470" spans="1:7" x14ac:dyDescent="0.25">
      <c r="A2470" s="167" t="s">
        <v>1668</v>
      </c>
      <c r="B2470" s="168" t="s">
        <v>1669</v>
      </c>
      <c r="C2470" s="167" t="s">
        <v>242</v>
      </c>
      <c r="D2470" s="167" t="s">
        <v>232</v>
      </c>
      <c r="E2470" s="169">
        <v>0.53349999999999997</v>
      </c>
      <c r="F2470" s="170">
        <v>24.93</v>
      </c>
      <c r="G2470" s="170">
        <v>13.3</v>
      </c>
    </row>
    <row r="2471" spans="1:7" x14ac:dyDescent="0.25">
      <c r="A2471" s="165"/>
      <c r="B2471" s="165"/>
      <c r="C2471" s="165"/>
      <c r="D2471" s="165"/>
      <c r="E2471" s="233" t="s">
        <v>234</v>
      </c>
      <c r="F2471" s="233"/>
      <c r="G2471" s="171">
        <v>34.35</v>
      </c>
    </row>
    <row r="2472" spans="1:7" x14ac:dyDescent="0.25">
      <c r="A2472" s="165"/>
      <c r="B2472" s="165"/>
      <c r="C2472" s="165"/>
      <c r="D2472" s="165"/>
      <c r="E2472" s="234" t="s">
        <v>235</v>
      </c>
      <c r="F2472" s="234"/>
      <c r="G2472" s="172">
        <v>563.08000000000004</v>
      </c>
    </row>
    <row r="2473" spans="1:7" x14ac:dyDescent="0.25">
      <c r="A2473" s="165"/>
      <c r="B2473" s="165"/>
      <c r="C2473" s="165"/>
      <c r="D2473" s="165"/>
      <c r="E2473" s="234" t="s">
        <v>259</v>
      </c>
      <c r="F2473" s="234"/>
      <c r="G2473" s="172">
        <v>10.16</v>
      </c>
    </row>
    <row r="2474" spans="1:7" x14ac:dyDescent="0.25">
      <c r="A2474" s="165"/>
      <c r="B2474" s="165"/>
      <c r="C2474" s="165"/>
      <c r="D2474" s="165"/>
      <c r="E2474" s="234" t="s">
        <v>236</v>
      </c>
      <c r="F2474" s="234"/>
      <c r="G2474" s="172">
        <v>563.08000000000004</v>
      </c>
    </row>
    <row r="2475" spans="1:7" x14ac:dyDescent="0.25">
      <c r="A2475" s="165"/>
      <c r="B2475" s="165"/>
      <c r="C2475" s="165"/>
      <c r="D2475" s="165"/>
      <c r="E2475" s="234" t="s">
        <v>1016</v>
      </c>
      <c r="F2475" s="234"/>
      <c r="G2475" s="172">
        <v>146.46</v>
      </c>
    </row>
    <row r="2476" spans="1:7" x14ac:dyDescent="0.25">
      <c r="A2476" s="165"/>
      <c r="B2476" s="165"/>
      <c r="C2476" s="165"/>
      <c r="D2476" s="165"/>
      <c r="E2476" s="234" t="s">
        <v>1017</v>
      </c>
      <c r="F2476" s="234"/>
      <c r="G2476" s="172">
        <v>709.54</v>
      </c>
    </row>
    <row r="2477" spans="1:7" x14ac:dyDescent="0.25">
      <c r="A2477" s="165"/>
      <c r="B2477" s="165"/>
      <c r="C2477" s="230"/>
      <c r="D2477" s="230"/>
      <c r="E2477" s="165"/>
      <c r="F2477" s="165"/>
      <c r="G2477" s="165"/>
    </row>
    <row r="2478" spans="1:7" x14ac:dyDescent="0.25">
      <c r="A2478" s="231" t="s">
        <v>1684</v>
      </c>
      <c r="B2478" s="231"/>
      <c r="C2478" s="231"/>
      <c r="D2478" s="231"/>
      <c r="E2478" s="231"/>
      <c r="F2478" s="231"/>
      <c r="G2478" s="231"/>
    </row>
    <row r="2479" spans="1:7" ht="22.5" x14ac:dyDescent="0.25">
      <c r="A2479" s="232" t="s">
        <v>225</v>
      </c>
      <c r="B2479" s="232"/>
      <c r="C2479" s="166" t="s">
        <v>226</v>
      </c>
      <c r="D2479" s="166" t="s">
        <v>227</v>
      </c>
      <c r="E2479" s="166" t="s">
        <v>228</v>
      </c>
      <c r="F2479" s="166" t="s">
        <v>229</v>
      </c>
      <c r="G2479" s="166" t="s">
        <v>3</v>
      </c>
    </row>
    <row r="2480" spans="1:7" ht="45" x14ac:dyDescent="0.25">
      <c r="A2480" s="167" t="s">
        <v>1685</v>
      </c>
      <c r="B2480" s="168" t="s">
        <v>1686</v>
      </c>
      <c r="C2480" s="167" t="s">
        <v>242</v>
      </c>
      <c r="D2480" s="167" t="s">
        <v>128</v>
      </c>
      <c r="E2480" s="169">
        <v>1</v>
      </c>
      <c r="F2480" s="170">
        <v>78.569999999999993</v>
      </c>
      <c r="G2480" s="170">
        <v>78.569999999999993</v>
      </c>
    </row>
    <row r="2481" spans="1:7" x14ac:dyDescent="0.25">
      <c r="A2481" s="165"/>
      <c r="B2481" s="165"/>
      <c r="C2481" s="165"/>
      <c r="D2481" s="165"/>
      <c r="E2481" s="233" t="s">
        <v>230</v>
      </c>
      <c r="F2481" s="233"/>
      <c r="G2481" s="171">
        <v>78.569999999999993</v>
      </c>
    </row>
    <row r="2482" spans="1:7" ht="22.5" x14ac:dyDescent="0.25">
      <c r="A2482" s="232" t="s">
        <v>231</v>
      </c>
      <c r="B2482" s="232"/>
      <c r="C2482" s="166" t="s">
        <v>226</v>
      </c>
      <c r="D2482" s="166" t="s">
        <v>227</v>
      </c>
      <c r="E2482" s="166" t="s">
        <v>228</v>
      </c>
      <c r="F2482" s="166" t="s">
        <v>229</v>
      </c>
      <c r="G2482" s="166" t="s">
        <v>3</v>
      </c>
    </row>
    <row r="2483" spans="1:7" ht="56.25" x14ac:dyDescent="0.25">
      <c r="A2483" s="167" t="s">
        <v>1682</v>
      </c>
      <c r="B2483" s="168" t="s">
        <v>1683</v>
      </c>
      <c r="C2483" s="167" t="s">
        <v>242</v>
      </c>
      <c r="D2483" s="167" t="s">
        <v>127</v>
      </c>
      <c r="E2483" s="169">
        <v>8.6E-3</v>
      </c>
      <c r="F2483" s="170">
        <v>762.85</v>
      </c>
      <c r="G2483" s="170">
        <v>6.56</v>
      </c>
    </row>
    <row r="2484" spans="1:7" ht="22.5" x14ac:dyDescent="0.25">
      <c r="A2484" s="167" t="s">
        <v>1666</v>
      </c>
      <c r="B2484" s="168" t="s">
        <v>1667</v>
      </c>
      <c r="C2484" s="167" t="s">
        <v>242</v>
      </c>
      <c r="D2484" s="167" t="s">
        <v>232</v>
      </c>
      <c r="E2484" s="169">
        <v>0.3947</v>
      </c>
      <c r="F2484" s="170">
        <v>20.3</v>
      </c>
      <c r="G2484" s="170">
        <v>8.01</v>
      </c>
    </row>
    <row r="2485" spans="1:7" x14ac:dyDescent="0.25">
      <c r="A2485" s="167" t="s">
        <v>1668</v>
      </c>
      <c r="B2485" s="168" t="s">
        <v>1669</v>
      </c>
      <c r="C2485" s="167" t="s">
        <v>242</v>
      </c>
      <c r="D2485" s="167" t="s">
        <v>232</v>
      </c>
      <c r="E2485" s="169">
        <v>0.3947</v>
      </c>
      <c r="F2485" s="170">
        <v>24.93</v>
      </c>
      <c r="G2485" s="170">
        <v>9.84</v>
      </c>
    </row>
    <row r="2486" spans="1:7" x14ac:dyDescent="0.25">
      <c r="A2486" s="165"/>
      <c r="B2486" s="165"/>
      <c r="C2486" s="165"/>
      <c r="D2486" s="165"/>
      <c r="E2486" s="233" t="s">
        <v>234</v>
      </c>
      <c r="F2486" s="233"/>
      <c r="G2486" s="171">
        <v>24.41</v>
      </c>
    </row>
    <row r="2487" spans="1:7" x14ac:dyDescent="0.25">
      <c r="A2487" s="165"/>
      <c r="B2487" s="165"/>
      <c r="C2487" s="165"/>
      <c r="D2487" s="165"/>
      <c r="E2487" s="234" t="s">
        <v>235</v>
      </c>
      <c r="F2487" s="234"/>
      <c r="G2487" s="172">
        <v>102.98</v>
      </c>
    </row>
    <row r="2488" spans="1:7" x14ac:dyDescent="0.25">
      <c r="A2488" s="165"/>
      <c r="B2488" s="165"/>
      <c r="C2488" s="165"/>
      <c r="D2488" s="165"/>
      <c r="E2488" s="234" t="s">
        <v>259</v>
      </c>
      <c r="F2488" s="234"/>
      <c r="G2488" s="172">
        <v>7.4</v>
      </c>
    </row>
    <row r="2489" spans="1:7" x14ac:dyDescent="0.25">
      <c r="A2489" s="165"/>
      <c r="B2489" s="165"/>
      <c r="C2489" s="165"/>
      <c r="D2489" s="165"/>
      <c r="E2489" s="234" t="s">
        <v>236</v>
      </c>
      <c r="F2489" s="234"/>
      <c r="G2489" s="172">
        <v>102.98</v>
      </c>
    </row>
    <row r="2490" spans="1:7" x14ac:dyDescent="0.25">
      <c r="A2490" s="165"/>
      <c r="B2490" s="165"/>
      <c r="C2490" s="165"/>
      <c r="D2490" s="165"/>
      <c r="E2490" s="234" t="s">
        <v>1016</v>
      </c>
      <c r="F2490" s="234"/>
      <c r="G2490" s="172">
        <v>26.79</v>
      </c>
    </row>
    <row r="2491" spans="1:7" x14ac:dyDescent="0.25">
      <c r="A2491" s="165"/>
      <c r="B2491" s="165"/>
      <c r="C2491" s="165"/>
      <c r="D2491" s="165"/>
      <c r="E2491" s="234" t="s">
        <v>1017</v>
      </c>
      <c r="F2491" s="234"/>
      <c r="G2491" s="172">
        <v>129.77000000000001</v>
      </c>
    </row>
    <row r="2492" spans="1:7" x14ac:dyDescent="0.25">
      <c r="A2492" s="165"/>
      <c r="B2492" s="165"/>
      <c r="C2492" s="230"/>
      <c r="D2492" s="230"/>
      <c r="E2492" s="165"/>
      <c r="F2492" s="165"/>
      <c r="G2492" s="165"/>
    </row>
    <row r="2493" spans="1:7" x14ac:dyDescent="0.25">
      <c r="A2493" s="231" t="s">
        <v>1687</v>
      </c>
      <c r="B2493" s="231"/>
      <c r="C2493" s="231"/>
      <c r="D2493" s="231"/>
      <c r="E2493" s="231"/>
      <c r="F2493" s="231"/>
      <c r="G2493" s="231"/>
    </row>
    <row r="2494" spans="1:7" ht="22.5" x14ac:dyDescent="0.25">
      <c r="A2494" s="232" t="s">
        <v>225</v>
      </c>
      <c r="B2494" s="232"/>
      <c r="C2494" s="166" t="s">
        <v>226</v>
      </c>
      <c r="D2494" s="166" t="s">
        <v>227</v>
      </c>
      <c r="E2494" s="166" t="s">
        <v>228</v>
      </c>
      <c r="F2494" s="166" t="s">
        <v>229</v>
      </c>
      <c r="G2494" s="166" t="s">
        <v>3</v>
      </c>
    </row>
    <row r="2495" spans="1:7" ht="22.5" x14ac:dyDescent="0.25">
      <c r="A2495" s="167" t="s">
        <v>1688</v>
      </c>
      <c r="B2495" s="168" t="s">
        <v>1689</v>
      </c>
      <c r="C2495" s="167" t="s">
        <v>242</v>
      </c>
      <c r="D2495" s="167" t="s">
        <v>128</v>
      </c>
      <c r="E2495" s="169">
        <v>1</v>
      </c>
      <c r="F2495" s="170">
        <v>8.5</v>
      </c>
      <c r="G2495" s="170">
        <v>8.5</v>
      </c>
    </row>
    <row r="2496" spans="1:7" ht="33.75" x14ac:dyDescent="0.25">
      <c r="A2496" s="167" t="s">
        <v>1690</v>
      </c>
      <c r="B2496" s="168" t="s">
        <v>1691</v>
      </c>
      <c r="C2496" s="167" t="s">
        <v>242</v>
      </c>
      <c r="D2496" s="167" t="s">
        <v>128</v>
      </c>
      <c r="E2496" s="169">
        <v>1</v>
      </c>
      <c r="F2496" s="170">
        <v>0.87</v>
      </c>
      <c r="G2496" s="170">
        <v>0.87</v>
      </c>
    </row>
    <row r="2497" spans="1:7" x14ac:dyDescent="0.25">
      <c r="A2497" s="165"/>
      <c r="B2497" s="165"/>
      <c r="C2497" s="165"/>
      <c r="D2497" s="165"/>
      <c r="E2497" s="233" t="s">
        <v>230</v>
      </c>
      <c r="F2497" s="233"/>
      <c r="G2497" s="171">
        <v>9.3699999999999992</v>
      </c>
    </row>
    <row r="2498" spans="1:7" ht="22.5" x14ac:dyDescent="0.25">
      <c r="A2498" s="232" t="s">
        <v>231</v>
      </c>
      <c r="B2498" s="232"/>
      <c r="C2498" s="166" t="s">
        <v>226</v>
      </c>
      <c r="D2498" s="166" t="s">
        <v>227</v>
      </c>
      <c r="E2498" s="166" t="s">
        <v>228</v>
      </c>
      <c r="F2498" s="166" t="s">
        <v>229</v>
      </c>
      <c r="G2498" s="166" t="s">
        <v>3</v>
      </c>
    </row>
    <row r="2499" spans="1:7" ht="22.5" x14ac:dyDescent="0.25">
      <c r="A2499" s="167" t="s">
        <v>1666</v>
      </c>
      <c r="B2499" s="168" t="s">
        <v>1667</v>
      </c>
      <c r="C2499" s="167" t="s">
        <v>242</v>
      </c>
      <c r="D2499" s="167" t="s">
        <v>232</v>
      </c>
      <c r="E2499" s="169">
        <v>3.5200000000000002E-2</v>
      </c>
      <c r="F2499" s="170">
        <v>20.3</v>
      </c>
      <c r="G2499" s="170">
        <v>0.71</v>
      </c>
    </row>
    <row r="2500" spans="1:7" x14ac:dyDescent="0.25">
      <c r="A2500" s="167" t="s">
        <v>1668</v>
      </c>
      <c r="B2500" s="168" t="s">
        <v>1669</v>
      </c>
      <c r="C2500" s="167" t="s">
        <v>242</v>
      </c>
      <c r="D2500" s="167" t="s">
        <v>232</v>
      </c>
      <c r="E2500" s="169">
        <v>3.5200000000000002E-2</v>
      </c>
      <c r="F2500" s="170">
        <v>24.93</v>
      </c>
      <c r="G2500" s="170">
        <v>0.88</v>
      </c>
    </row>
    <row r="2501" spans="1:7" x14ac:dyDescent="0.25">
      <c r="A2501" s="165"/>
      <c r="B2501" s="165"/>
      <c r="C2501" s="165"/>
      <c r="D2501" s="165"/>
      <c r="E2501" s="233" t="s">
        <v>234</v>
      </c>
      <c r="F2501" s="233"/>
      <c r="G2501" s="171">
        <v>1.59</v>
      </c>
    </row>
    <row r="2502" spans="1:7" x14ac:dyDescent="0.25">
      <c r="A2502" s="165"/>
      <c r="B2502" s="165"/>
      <c r="C2502" s="165"/>
      <c r="D2502" s="165"/>
      <c r="E2502" s="234" t="s">
        <v>235</v>
      </c>
      <c r="F2502" s="234"/>
      <c r="G2502" s="172">
        <v>10.96</v>
      </c>
    </row>
    <row r="2503" spans="1:7" x14ac:dyDescent="0.25">
      <c r="A2503" s="165"/>
      <c r="B2503" s="165"/>
      <c r="C2503" s="165"/>
      <c r="D2503" s="165"/>
      <c r="E2503" s="234" t="s">
        <v>259</v>
      </c>
      <c r="F2503" s="234"/>
      <c r="G2503" s="172">
        <v>0.59</v>
      </c>
    </row>
    <row r="2504" spans="1:7" x14ac:dyDescent="0.25">
      <c r="A2504" s="165"/>
      <c r="B2504" s="165"/>
      <c r="C2504" s="165"/>
      <c r="D2504" s="165"/>
      <c r="E2504" s="234" t="s">
        <v>236</v>
      </c>
      <c r="F2504" s="234"/>
      <c r="G2504" s="172">
        <v>10.96</v>
      </c>
    </row>
    <row r="2505" spans="1:7" x14ac:dyDescent="0.25">
      <c r="A2505" s="165"/>
      <c r="B2505" s="165"/>
      <c r="C2505" s="165"/>
      <c r="D2505" s="165"/>
      <c r="E2505" s="234" t="s">
        <v>1016</v>
      </c>
      <c r="F2505" s="234"/>
      <c r="G2505" s="172">
        <v>2.85</v>
      </c>
    </row>
    <row r="2506" spans="1:7" x14ac:dyDescent="0.25">
      <c r="A2506" s="165"/>
      <c r="B2506" s="165"/>
      <c r="C2506" s="165"/>
      <c r="D2506" s="165"/>
      <c r="E2506" s="234" t="s">
        <v>1017</v>
      </c>
      <c r="F2506" s="234"/>
      <c r="G2506" s="172">
        <v>13.81</v>
      </c>
    </row>
    <row r="2507" spans="1:7" x14ac:dyDescent="0.25">
      <c r="A2507" s="165"/>
      <c r="B2507" s="165"/>
      <c r="C2507" s="230"/>
      <c r="D2507" s="230"/>
      <c r="E2507" s="165"/>
      <c r="F2507" s="165"/>
      <c r="G2507" s="165"/>
    </row>
    <row r="2508" spans="1:7" x14ac:dyDescent="0.25">
      <c r="A2508" s="231" t="s">
        <v>1692</v>
      </c>
      <c r="B2508" s="231"/>
      <c r="C2508" s="231"/>
      <c r="D2508" s="231"/>
      <c r="E2508" s="231"/>
      <c r="F2508" s="231"/>
      <c r="G2508" s="231"/>
    </row>
    <row r="2509" spans="1:7" ht="22.5" x14ac:dyDescent="0.25">
      <c r="A2509" s="232" t="s">
        <v>225</v>
      </c>
      <c r="B2509" s="232"/>
      <c r="C2509" s="166" t="s">
        <v>226</v>
      </c>
      <c r="D2509" s="166" t="s">
        <v>227</v>
      </c>
      <c r="E2509" s="166" t="s">
        <v>228</v>
      </c>
      <c r="F2509" s="166" t="s">
        <v>229</v>
      </c>
      <c r="G2509" s="166" t="s">
        <v>3</v>
      </c>
    </row>
    <row r="2510" spans="1:7" ht="22.5" x14ac:dyDescent="0.25">
      <c r="A2510" s="167" t="s">
        <v>1688</v>
      </c>
      <c r="B2510" s="168" t="s">
        <v>1689</v>
      </c>
      <c r="C2510" s="167" t="s">
        <v>242</v>
      </c>
      <c r="D2510" s="167" t="s">
        <v>128</v>
      </c>
      <c r="E2510" s="169">
        <v>1</v>
      </c>
      <c r="F2510" s="170">
        <v>8.5</v>
      </c>
      <c r="G2510" s="170">
        <v>8.5</v>
      </c>
    </row>
    <row r="2511" spans="1:7" ht="33.75" x14ac:dyDescent="0.25">
      <c r="A2511" s="167" t="s">
        <v>1690</v>
      </c>
      <c r="B2511" s="168" t="s">
        <v>1691</v>
      </c>
      <c r="C2511" s="167" t="s">
        <v>242</v>
      </c>
      <c r="D2511" s="167" t="s">
        <v>128</v>
      </c>
      <c r="E2511" s="169">
        <v>1</v>
      </c>
      <c r="F2511" s="170">
        <v>0.87</v>
      </c>
      <c r="G2511" s="170">
        <v>0.87</v>
      </c>
    </row>
    <row r="2512" spans="1:7" x14ac:dyDescent="0.25">
      <c r="A2512" s="165"/>
      <c r="B2512" s="165"/>
      <c r="C2512" s="165"/>
      <c r="D2512" s="165"/>
      <c r="E2512" s="233" t="s">
        <v>230</v>
      </c>
      <c r="F2512" s="233"/>
      <c r="G2512" s="171">
        <v>9.3699999999999992</v>
      </c>
    </row>
    <row r="2513" spans="1:7" ht="22.5" x14ac:dyDescent="0.25">
      <c r="A2513" s="232" t="s">
        <v>231</v>
      </c>
      <c r="B2513" s="232"/>
      <c r="C2513" s="166" t="s">
        <v>226</v>
      </c>
      <c r="D2513" s="166" t="s">
        <v>227</v>
      </c>
      <c r="E2513" s="166" t="s">
        <v>228</v>
      </c>
      <c r="F2513" s="166" t="s">
        <v>229</v>
      </c>
      <c r="G2513" s="166" t="s">
        <v>3</v>
      </c>
    </row>
    <row r="2514" spans="1:7" ht="22.5" x14ac:dyDescent="0.25">
      <c r="A2514" s="167" t="s">
        <v>1666</v>
      </c>
      <c r="B2514" s="168" t="s">
        <v>1667</v>
      </c>
      <c r="C2514" s="167" t="s">
        <v>242</v>
      </c>
      <c r="D2514" s="167" t="s">
        <v>232</v>
      </c>
      <c r="E2514" s="169">
        <v>3.5200000000000002E-2</v>
      </c>
      <c r="F2514" s="170">
        <v>20.3</v>
      </c>
      <c r="G2514" s="170">
        <v>0.71</v>
      </c>
    </row>
    <row r="2515" spans="1:7" x14ac:dyDescent="0.25">
      <c r="A2515" s="167" t="s">
        <v>1668</v>
      </c>
      <c r="B2515" s="168" t="s">
        <v>1669</v>
      </c>
      <c r="C2515" s="167" t="s">
        <v>242</v>
      </c>
      <c r="D2515" s="167" t="s">
        <v>232</v>
      </c>
      <c r="E2515" s="169">
        <v>3.5200000000000002E-2</v>
      </c>
      <c r="F2515" s="170">
        <v>24.93</v>
      </c>
      <c r="G2515" s="170">
        <v>0.88</v>
      </c>
    </row>
    <row r="2516" spans="1:7" x14ac:dyDescent="0.25">
      <c r="A2516" s="165"/>
      <c r="B2516" s="165"/>
      <c r="C2516" s="165"/>
      <c r="D2516" s="165"/>
      <c r="E2516" s="233" t="s">
        <v>234</v>
      </c>
      <c r="F2516" s="233"/>
      <c r="G2516" s="171">
        <v>1.59</v>
      </c>
    </row>
    <row r="2517" spans="1:7" x14ac:dyDescent="0.25">
      <c r="A2517" s="165"/>
      <c r="B2517" s="165"/>
      <c r="C2517" s="165"/>
      <c r="D2517" s="165"/>
      <c r="E2517" s="234" t="s">
        <v>235</v>
      </c>
      <c r="F2517" s="234"/>
      <c r="G2517" s="172">
        <v>10.96</v>
      </c>
    </row>
    <row r="2518" spans="1:7" x14ac:dyDescent="0.25">
      <c r="A2518" s="165"/>
      <c r="B2518" s="165"/>
      <c r="C2518" s="165"/>
      <c r="D2518" s="165"/>
      <c r="E2518" s="234" t="s">
        <v>259</v>
      </c>
      <c r="F2518" s="234"/>
      <c r="G2518" s="172">
        <v>0.59</v>
      </c>
    </row>
    <row r="2519" spans="1:7" x14ac:dyDescent="0.25">
      <c r="A2519" s="165"/>
      <c r="B2519" s="165"/>
      <c r="C2519" s="165"/>
      <c r="D2519" s="165"/>
      <c r="E2519" s="234" t="s">
        <v>236</v>
      </c>
      <c r="F2519" s="234"/>
      <c r="G2519" s="172">
        <v>10.96</v>
      </c>
    </row>
    <row r="2520" spans="1:7" x14ac:dyDescent="0.25">
      <c r="A2520" s="165"/>
      <c r="B2520" s="165"/>
      <c r="C2520" s="165"/>
      <c r="D2520" s="165"/>
      <c r="E2520" s="234" t="s">
        <v>1016</v>
      </c>
      <c r="F2520" s="234"/>
      <c r="G2520" s="172">
        <v>2.85</v>
      </c>
    </row>
    <row r="2521" spans="1:7" x14ac:dyDescent="0.25">
      <c r="A2521" s="165"/>
      <c r="B2521" s="165"/>
      <c r="C2521" s="165"/>
      <c r="D2521" s="165"/>
      <c r="E2521" s="234" t="s">
        <v>1017</v>
      </c>
      <c r="F2521" s="234"/>
      <c r="G2521" s="172">
        <v>13.81</v>
      </c>
    </row>
    <row r="2522" spans="1:7" x14ac:dyDescent="0.25">
      <c r="A2522" s="165"/>
      <c r="B2522" s="165"/>
      <c r="C2522" s="230"/>
      <c r="D2522" s="230"/>
      <c r="E2522" s="165"/>
      <c r="F2522" s="165"/>
      <c r="G2522" s="165"/>
    </row>
    <row r="2523" spans="1:7" x14ac:dyDescent="0.25">
      <c r="A2523" s="231" t="s">
        <v>1693</v>
      </c>
      <c r="B2523" s="231"/>
      <c r="C2523" s="231"/>
      <c r="D2523" s="231"/>
      <c r="E2523" s="231"/>
      <c r="F2523" s="231"/>
      <c r="G2523" s="231"/>
    </row>
    <row r="2524" spans="1:7" ht="22.5" x14ac:dyDescent="0.25">
      <c r="A2524" s="232" t="s">
        <v>225</v>
      </c>
      <c r="B2524" s="232"/>
      <c r="C2524" s="166" t="s">
        <v>226</v>
      </c>
      <c r="D2524" s="166" t="s">
        <v>227</v>
      </c>
      <c r="E2524" s="166" t="s">
        <v>228</v>
      </c>
      <c r="F2524" s="166" t="s">
        <v>229</v>
      </c>
      <c r="G2524" s="166" t="s">
        <v>3</v>
      </c>
    </row>
    <row r="2525" spans="1:7" ht="22.5" x14ac:dyDescent="0.25">
      <c r="A2525" s="167" t="s">
        <v>1688</v>
      </c>
      <c r="B2525" s="168" t="s">
        <v>1689</v>
      </c>
      <c r="C2525" s="167" t="s">
        <v>242</v>
      </c>
      <c r="D2525" s="167" t="s">
        <v>128</v>
      </c>
      <c r="E2525" s="169">
        <v>1</v>
      </c>
      <c r="F2525" s="170">
        <v>8.5</v>
      </c>
      <c r="G2525" s="170">
        <v>8.5</v>
      </c>
    </row>
    <row r="2526" spans="1:7" ht="33.75" x14ac:dyDescent="0.25">
      <c r="A2526" s="167" t="s">
        <v>1694</v>
      </c>
      <c r="B2526" s="168" t="s">
        <v>1695</v>
      </c>
      <c r="C2526" s="167" t="s">
        <v>242</v>
      </c>
      <c r="D2526" s="167" t="s">
        <v>128</v>
      </c>
      <c r="E2526" s="169">
        <v>1</v>
      </c>
      <c r="F2526" s="170">
        <v>1.1399999999999999</v>
      </c>
      <c r="G2526" s="170">
        <v>1.1399999999999999</v>
      </c>
    </row>
    <row r="2527" spans="1:7" x14ac:dyDescent="0.25">
      <c r="A2527" s="165"/>
      <c r="B2527" s="165"/>
      <c r="C2527" s="165"/>
      <c r="D2527" s="165"/>
      <c r="E2527" s="233" t="s">
        <v>230</v>
      </c>
      <c r="F2527" s="233"/>
      <c r="G2527" s="171">
        <v>9.64</v>
      </c>
    </row>
    <row r="2528" spans="1:7" ht="22.5" x14ac:dyDescent="0.25">
      <c r="A2528" s="232" t="s">
        <v>231</v>
      </c>
      <c r="B2528" s="232"/>
      <c r="C2528" s="166" t="s">
        <v>226</v>
      </c>
      <c r="D2528" s="166" t="s">
        <v>227</v>
      </c>
      <c r="E2528" s="166" t="s">
        <v>228</v>
      </c>
      <c r="F2528" s="166" t="s">
        <v>229</v>
      </c>
      <c r="G2528" s="166" t="s">
        <v>3</v>
      </c>
    </row>
    <row r="2529" spans="1:7" ht="22.5" x14ac:dyDescent="0.25">
      <c r="A2529" s="167" t="s">
        <v>1666</v>
      </c>
      <c r="B2529" s="168" t="s">
        <v>1667</v>
      </c>
      <c r="C2529" s="167" t="s">
        <v>242</v>
      </c>
      <c r="D2529" s="167" t="s">
        <v>232</v>
      </c>
      <c r="E2529" s="169">
        <v>6.6299999999999998E-2</v>
      </c>
      <c r="F2529" s="170">
        <v>20.3</v>
      </c>
      <c r="G2529" s="170">
        <v>1.35</v>
      </c>
    </row>
    <row r="2530" spans="1:7" x14ac:dyDescent="0.25">
      <c r="A2530" s="167" t="s">
        <v>1668</v>
      </c>
      <c r="B2530" s="168" t="s">
        <v>1669</v>
      </c>
      <c r="C2530" s="167" t="s">
        <v>242</v>
      </c>
      <c r="D2530" s="167" t="s">
        <v>232</v>
      </c>
      <c r="E2530" s="169">
        <v>6.6299999999999998E-2</v>
      </c>
      <c r="F2530" s="170">
        <v>24.93</v>
      </c>
      <c r="G2530" s="170">
        <v>1.65</v>
      </c>
    </row>
    <row r="2531" spans="1:7" x14ac:dyDescent="0.25">
      <c r="A2531" s="165"/>
      <c r="B2531" s="165"/>
      <c r="C2531" s="165"/>
      <c r="D2531" s="165"/>
      <c r="E2531" s="233" t="s">
        <v>234</v>
      </c>
      <c r="F2531" s="233"/>
      <c r="G2531" s="171">
        <v>3</v>
      </c>
    </row>
    <row r="2532" spans="1:7" x14ac:dyDescent="0.25">
      <c r="A2532" s="165"/>
      <c r="B2532" s="165"/>
      <c r="C2532" s="165"/>
      <c r="D2532" s="165"/>
      <c r="E2532" s="234" t="s">
        <v>235</v>
      </c>
      <c r="F2532" s="234"/>
      <c r="G2532" s="172">
        <v>12.64</v>
      </c>
    </row>
    <row r="2533" spans="1:7" x14ac:dyDescent="0.25">
      <c r="A2533" s="165"/>
      <c r="B2533" s="165"/>
      <c r="C2533" s="165"/>
      <c r="D2533" s="165"/>
      <c r="E2533" s="234" t="s">
        <v>259</v>
      </c>
      <c r="F2533" s="234"/>
      <c r="G2533" s="172">
        <v>1.1100000000000001</v>
      </c>
    </row>
    <row r="2534" spans="1:7" x14ac:dyDescent="0.25">
      <c r="A2534" s="165"/>
      <c r="B2534" s="165"/>
      <c r="C2534" s="165"/>
      <c r="D2534" s="165"/>
      <c r="E2534" s="234" t="s">
        <v>236</v>
      </c>
      <c r="F2534" s="234"/>
      <c r="G2534" s="172">
        <v>12.64</v>
      </c>
    </row>
    <row r="2535" spans="1:7" x14ac:dyDescent="0.25">
      <c r="A2535" s="165"/>
      <c r="B2535" s="165"/>
      <c r="C2535" s="165"/>
      <c r="D2535" s="165"/>
      <c r="E2535" s="234" t="s">
        <v>1016</v>
      </c>
      <c r="F2535" s="234"/>
      <c r="G2535" s="172">
        <v>3.29</v>
      </c>
    </row>
    <row r="2536" spans="1:7" x14ac:dyDescent="0.25">
      <c r="A2536" s="165"/>
      <c r="B2536" s="165"/>
      <c r="C2536" s="165"/>
      <c r="D2536" s="165"/>
      <c r="E2536" s="234" t="s">
        <v>1017</v>
      </c>
      <c r="F2536" s="234"/>
      <c r="G2536" s="172">
        <v>15.93</v>
      </c>
    </row>
    <row r="2537" spans="1:7" x14ac:dyDescent="0.25">
      <c r="A2537" s="165"/>
      <c r="B2537" s="165"/>
      <c r="C2537" s="230"/>
      <c r="D2537" s="230"/>
      <c r="E2537" s="165"/>
      <c r="F2537" s="165"/>
      <c r="G2537" s="165"/>
    </row>
    <row r="2538" spans="1:7" x14ac:dyDescent="0.25">
      <c r="A2538" s="231" t="s">
        <v>1696</v>
      </c>
      <c r="B2538" s="231"/>
      <c r="C2538" s="231"/>
      <c r="D2538" s="231"/>
      <c r="E2538" s="231"/>
      <c r="F2538" s="231"/>
      <c r="G2538" s="231"/>
    </row>
    <row r="2539" spans="1:7" ht="22.5" x14ac:dyDescent="0.25">
      <c r="A2539" s="232" t="s">
        <v>225</v>
      </c>
      <c r="B2539" s="232"/>
      <c r="C2539" s="166" t="s">
        <v>226</v>
      </c>
      <c r="D2539" s="166" t="s">
        <v>227</v>
      </c>
      <c r="E2539" s="166" t="s">
        <v>228</v>
      </c>
      <c r="F2539" s="166" t="s">
        <v>229</v>
      </c>
      <c r="G2539" s="166" t="s">
        <v>3</v>
      </c>
    </row>
    <row r="2540" spans="1:7" x14ac:dyDescent="0.25">
      <c r="A2540" s="167" t="s">
        <v>1697</v>
      </c>
      <c r="B2540" s="168" t="s">
        <v>1698</v>
      </c>
      <c r="C2540" s="167" t="s">
        <v>242</v>
      </c>
      <c r="D2540" s="167" t="s">
        <v>128</v>
      </c>
      <c r="E2540" s="169">
        <v>1</v>
      </c>
      <c r="F2540" s="170">
        <v>59.76</v>
      </c>
      <c r="G2540" s="170">
        <v>59.76</v>
      </c>
    </row>
    <row r="2541" spans="1:7" ht="33.75" x14ac:dyDescent="0.25">
      <c r="A2541" s="167" t="s">
        <v>1699</v>
      </c>
      <c r="B2541" s="168" t="s">
        <v>1700</v>
      </c>
      <c r="C2541" s="167" t="s">
        <v>242</v>
      </c>
      <c r="D2541" s="167" t="s">
        <v>128</v>
      </c>
      <c r="E2541" s="169">
        <v>3</v>
      </c>
      <c r="F2541" s="170">
        <v>1.46</v>
      </c>
      <c r="G2541" s="170">
        <v>4.38</v>
      </c>
    </row>
    <row r="2542" spans="1:7" x14ac:dyDescent="0.25">
      <c r="A2542" s="165"/>
      <c r="B2542" s="165"/>
      <c r="C2542" s="165"/>
      <c r="D2542" s="165"/>
      <c r="E2542" s="233" t="s">
        <v>230</v>
      </c>
      <c r="F2542" s="233"/>
      <c r="G2542" s="171">
        <v>64.14</v>
      </c>
    </row>
    <row r="2543" spans="1:7" ht="22.5" x14ac:dyDescent="0.25">
      <c r="A2543" s="232" t="s">
        <v>231</v>
      </c>
      <c r="B2543" s="232"/>
      <c r="C2543" s="166" t="s">
        <v>226</v>
      </c>
      <c r="D2543" s="166" t="s">
        <v>227</v>
      </c>
      <c r="E2543" s="166" t="s">
        <v>228</v>
      </c>
      <c r="F2543" s="166" t="s">
        <v>229</v>
      </c>
      <c r="G2543" s="166" t="s">
        <v>3</v>
      </c>
    </row>
    <row r="2544" spans="1:7" ht="22.5" x14ac:dyDescent="0.25">
      <c r="A2544" s="167" t="s">
        <v>1666</v>
      </c>
      <c r="B2544" s="168" t="s">
        <v>1667</v>
      </c>
      <c r="C2544" s="167" t="s">
        <v>242</v>
      </c>
      <c r="D2544" s="167" t="s">
        <v>232</v>
      </c>
      <c r="E2544" s="169">
        <v>0.40570000000000001</v>
      </c>
      <c r="F2544" s="170">
        <v>20.3</v>
      </c>
      <c r="G2544" s="170">
        <v>8.24</v>
      </c>
    </row>
    <row r="2545" spans="1:7" x14ac:dyDescent="0.25">
      <c r="A2545" s="167" t="s">
        <v>1668</v>
      </c>
      <c r="B2545" s="168" t="s">
        <v>1669</v>
      </c>
      <c r="C2545" s="167" t="s">
        <v>242</v>
      </c>
      <c r="D2545" s="167" t="s">
        <v>232</v>
      </c>
      <c r="E2545" s="169">
        <v>0.40570000000000001</v>
      </c>
      <c r="F2545" s="170">
        <v>24.93</v>
      </c>
      <c r="G2545" s="170">
        <v>10.11</v>
      </c>
    </row>
    <row r="2546" spans="1:7" x14ac:dyDescent="0.25">
      <c r="A2546" s="165"/>
      <c r="B2546" s="165"/>
      <c r="C2546" s="165"/>
      <c r="D2546" s="165"/>
      <c r="E2546" s="233" t="s">
        <v>234</v>
      </c>
      <c r="F2546" s="233"/>
      <c r="G2546" s="171">
        <v>18.350000000000001</v>
      </c>
    </row>
    <row r="2547" spans="1:7" x14ac:dyDescent="0.25">
      <c r="A2547" s="165"/>
      <c r="B2547" s="165"/>
      <c r="C2547" s="165"/>
      <c r="D2547" s="165"/>
      <c r="E2547" s="234" t="s">
        <v>235</v>
      </c>
      <c r="F2547" s="234"/>
      <c r="G2547" s="172">
        <v>82.5</v>
      </c>
    </row>
    <row r="2548" spans="1:7" x14ac:dyDescent="0.25">
      <c r="A2548" s="165"/>
      <c r="B2548" s="165"/>
      <c r="C2548" s="165"/>
      <c r="D2548" s="165"/>
      <c r="E2548" s="234" t="s">
        <v>259</v>
      </c>
      <c r="F2548" s="234"/>
      <c r="G2548" s="172">
        <v>6.83</v>
      </c>
    </row>
    <row r="2549" spans="1:7" x14ac:dyDescent="0.25">
      <c r="A2549" s="165"/>
      <c r="B2549" s="165"/>
      <c r="C2549" s="165"/>
      <c r="D2549" s="165"/>
      <c r="E2549" s="234" t="s">
        <v>236</v>
      </c>
      <c r="F2549" s="234"/>
      <c r="G2549" s="172">
        <v>82.5</v>
      </c>
    </row>
    <row r="2550" spans="1:7" x14ac:dyDescent="0.25">
      <c r="A2550" s="165"/>
      <c r="B2550" s="165"/>
      <c r="C2550" s="165"/>
      <c r="D2550" s="165"/>
      <c r="E2550" s="234" t="s">
        <v>1016</v>
      </c>
      <c r="F2550" s="234"/>
      <c r="G2550" s="172">
        <v>21.46</v>
      </c>
    </row>
    <row r="2551" spans="1:7" x14ac:dyDescent="0.25">
      <c r="A2551" s="165"/>
      <c r="B2551" s="165"/>
      <c r="C2551" s="165"/>
      <c r="D2551" s="165"/>
      <c r="E2551" s="234" t="s">
        <v>1017</v>
      </c>
      <c r="F2551" s="234"/>
      <c r="G2551" s="172">
        <v>103.96</v>
      </c>
    </row>
    <row r="2552" spans="1:7" x14ac:dyDescent="0.25">
      <c r="A2552" s="165"/>
      <c r="B2552" s="165"/>
      <c r="C2552" s="230"/>
      <c r="D2552" s="230"/>
      <c r="E2552" s="165"/>
      <c r="F2552" s="165"/>
      <c r="G2552" s="165"/>
    </row>
    <row r="2553" spans="1:7" x14ac:dyDescent="0.25">
      <c r="A2553" s="231" t="s">
        <v>1701</v>
      </c>
      <c r="B2553" s="231"/>
      <c r="C2553" s="231"/>
      <c r="D2553" s="231"/>
      <c r="E2553" s="231"/>
      <c r="F2553" s="231"/>
      <c r="G2553" s="231"/>
    </row>
    <row r="2554" spans="1:7" ht="22.5" x14ac:dyDescent="0.25">
      <c r="A2554" s="232" t="s">
        <v>225</v>
      </c>
      <c r="B2554" s="232"/>
      <c r="C2554" s="166" t="s">
        <v>226</v>
      </c>
      <c r="D2554" s="166" t="s">
        <v>227</v>
      </c>
      <c r="E2554" s="166" t="s">
        <v>228</v>
      </c>
      <c r="F2554" s="166" t="s">
        <v>229</v>
      </c>
      <c r="G2554" s="166" t="s">
        <v>3</v>
      </c>
    </row>
    <row r="2555" spans="1:7" x14ac:dyDescent="0.25">
      <c r="A2555" s="167" t="s">
        <v>1702</v>
      </c>
      <c r="B2555" s="168" t="s">
        <v>1703</v>
      </c>
      <c r="C2555" s="167" t="s">
        <v>1047</v>
      </c>
      <c r="D2555" s="167" t="s">
        <v>128</v>
      </c>
      <c r="E2555" s="169">
        <v>1</v>
      </c>
      <c r="F2555" s="170">
        <v>109.2</v>
      </c>
      <c r="G2555" s="170">
        <v>109.2</v>
      </c>
    </row>
    <row r="2556" spans="1:7" x14ac:dyDescent="0.25">
      <c r="A2556" s="165"/>
      <c r="B2556" s="165"/>
      <c r="C2556" s="165"/>
      <c r="D2556" s="165"/>
      <c r="E2556" s="233" t="s">
        <v>230</v>
      </c>
      <c r="F2556" s="233"/>
      <c r="G2556" s="171">
        <v>109.2</v>
      </c>
    </row>
    <row r="2557" spans="1:7" ht="22.5" x14ac:dyDescent="0.25">
      <c r="A2557" s="232" t="s">
        <v>231</v>
      </c>
      <c r="B2557" s="232"/>
      <c r="C2557" s="166" t="s">
        <v>226</v>
      </c>
      <c r="D2557" s="166" t="s">
        <v>227</v>
      </c>
      <c r="E2557" s="166" t="s">
        <v>228</v>
      </c>
      <c r="F2557" s="166" t="s">
        <v>229</v>
      </c>
      <c r="G2557" s="166" t="s">
        <v>3</v>
      </c>
    </row>
    <row r="2558" spans="1:7" x14ac:dyDescent="0.25">
      <c r="A2558" s="167" t="s">
        <v>1668</v>
      </c>
      <c r="B2558" s="168" t="s">
        <v>1669</v>
      </c>
      <c r="C2558" s="167" t="s">
        <v>242</v>
      </c>
      <c r="D2558" s="167" t="s">
        <v>232</v>
      </c>
      <c r="E2558" s="169">
        <v>0.6</v>
      </c>
      <c r="F2558" s="170">
        <v>24.93</v>
      </c>
      <c r="G2558" s="170">
        <v>14.96</v>
      </c>
    </row>
    <row r="2559" spans="1:7" x14ac:dyDescent="0.25">
      <c r="A2559" s="167" t="s">
        <v>328</v>
      </c>
      <c r="B2559" s="168" t="s">
        <v>233</v>
      </c>
      <c r="C2559" s="167" t="s">
        <v>242</v>
      </c>
      <c r="D2559" s="167" t="s">
        <v>232</v>
      </c>
      <c r="E2559" s="169">
        <v>0.6</v>
      </c>
      <c r="F2559" s="170">
        <v>19.5</v>
      </c>
      <c r="G2559" s="170">
        <v>11.7</v>
      </c>
    </row>
    <row r="2560" spans="1:7" x14ac:dyDescent="0.25">
      <c r="A2560" s="165"/>
      <c r="B2560" s="165"/>
      <c r="C2560" s="165"/>
      <c r="D2560" s="165"/>
      <c r="E2560" s="233" t="s">
        <v>234</v>
      </c>
      <c r="F2560" s="233"/>
      <c r="G2560" s="171">
        <v>26.66</v>
      </c>
    </row>
    <row r="2561" spans="1:7" x14ac:dyDescent="0.25">
      <c r="A2561" s="165"/>
      <c r="B2561" s="165"/>
      <c r="C2561" s="165"/>
      <c r="D2561" s="165"/>
      <c r="E2561" s="234" t="s">
        <v>235</v>
      </c>
      <c r="F2561" s="234"/>
      <c r="G2561" s="172">
        <v>135.86000000000001</v>
      </c>
    </row>
    <row r="2562" spans="1:7" x14ac:dyDescent="0.25">
      <c r="A2562" s="165"/>
      <c r="B2562" s="165"/>
      <c r="C2562" s="165"/>
      <c r="D2562" s="165"/>
      <c r="E2562" s="234" t="s">
        <v>259</v>
      </c>
      <c r="F2562" s="234"/>
      <c r="G2562" s="172">
        <v>9.89</v>
      </c>
    </row>
    <row r="2563" spans="1:7" x14ac:dyDescent="0.25">
      <c r="A2563" s="165"/>
      <c r="B2563" s="165"/>
      <c r="C2563" s="165"/>
      <c r="D2563" s="165"/>
      <c r="E2563" s="234" t="s">
        <v>236</v>
      </c>
      <c r="F2563" s="234"/>
      <c r="G2563" s="172">
        <v>135.86000000000001</v>
      </c>
    </row>
    <row r="2564" spans="1:7" x14ac:dyDescent="0.25">
      <c r="A2564" s="165"/>
      <c r="B2564" s="165"/>
      <c r="C2564" s="165"/>
      <c r="D2564" s="165"/>
      <c r="E2564" s="234" t="s">
        <v>1016</v>
      </c>
      <c r="F2564" s="234"/>
      <c r="G2564" s="172">
        <v>35.340000000000003</v>
      </c>
    </row>
    <row r="2565" spans="1:7" x14ac:dyDescent="0.25">
      <c r="A2565" s="165"/>
      <c r="B2565" s="165"/>
      <c r="C2565" s="165"/>
      <c r="D2565" s="165"/>
      <c r="E2565" s="234" t="s">
        <v>1017</v>
      </c>
      <c r="F2565" s="234"/>
      <c r="G2565" s="172">
        <v>171.2</v>
      </c>
    </row>
    <row r="2566" spans="1:7" x14ac:dyDescent="0.25">
      <c r="A2566" s="165"/>
      <c r="B2566" s="165"/>
      <c r="C2566" s="230"/>
      <c r="D2566" s="230"/>
      <c r="E2566" s="165"/>
      <c r="F2566" s="165"/>
      <c r="G2566" s="165"/>
    </row>
    <row r="2567" spans="1:7" x14ac:dyDescent="0.25">
      <c r="A2567" s="231" t="s">
        <v>1704</v>
      </c>
      <c r="B2567" s="231"/>
      <c r="C2567" s="231"/>
      <c r="D2567" s="231"/>
      <c r="E2567" s="231"/>
      <c r="F2567" s="231"/>
      <c r="G2567" s="231"/>
    </row>
    <row r="2568" spans="1:7" ht="22.5" x14ac:dyDescent="0.25">
      <c r="A2568" s="232" t="s">
        <v>225</v>
      </c>
      <c r="B2568" s="232"/>
      <c r="C2568" s="166" t="s">
        <v>226</v>
      </c>
      <c r="D2568" s="166" t="s">
        <v>227</v>
      </c>
      <c r="E2568" s="166" t="s">
        <v>228</v>
      </c>
      <c r="F2568" s="166" t="s">
        <v>229</v>
      </c>
      <c r="G2568" s="166" t="s">
        <v>3</v>
      </c>
    </row>
    <row r="2569" spans="1:7" ht="33.75" x14ac:dyDescent="0.25">
      <c r="A2569" s="167" t="s">
        <v>1705</v>
      </c>
      <c r="B2569" s="168" t="s">
        <v>1706</v>
      </c>
      <c r="C2569" s="167" t="s">
        <v>1047</v>
      </c>
      <c r="D2569" s="167" t="s">
        <v>128</v>
      </c>
      <c r="E2569" s="169">
        <v>1</v>
      </c>
      <c r="F2569" s="170">
        <v>113.15</v>
      </c>
      <c r="G2569" s="170">
        <v>113.15</v>
      </c>
    </row>
    <row r="2570" spans="1:7" x14ac:dyDescent="0.25">
      <c r="A2570" s="165"/>
      <c r="B2570" s="165"/>
      <c r="C2570" s="165"/>
      <c r="D2570" s="165"/>
      <c r="E2570" s="233" t="s">
        <v>230</v>
      </c>
      <c r="F2570" s="233"/>
      <c r="G2570" s="171">
        <v>113.15</v>
      </c>
    </row>
    <row r="2571" spans="1:7" x14ac:dyDescent="0.25">
      <c r="A2571" s="165"/>
      <c r="B2571" s="165"/>
      <c r="C2571" s="165"/>
      <c r="D2571" s="165"/>
      <c r="E2571" s="234" t="s">
        <v>235</v>
      </c>
      <c r="F2571" s="234"/>
      <c r="G2571" s="172">
        <v>113.15</v>
      </c>
    </row>
    <row r="2572" spans="1:7" x14ac:dyDescent="0.25">
      <c r="A2572" s="165"/>
      <c r="B2572" s="165"/>
      <c r="C2572" s="165"/>
      <c r="D2572" s="165"/>
      <c r="E2572" s="234" t="s">
        <v>237</v>
      </c>
      <c r="F2572" s="234"/>
      <c r="G2572" s="172">
        <v>0</v>
      </c>
    </row>
    <row r="2573" spans="1:7" x14ac:dyDescent="0.25">
      <c r="A2573" s="165"/>
      <c r="B2573" s="165"/>
      <c r="C2573" s="165"/>
      <c r="D2573" s="165"/>
      <c r="E2573" s="234" t="s">
        <v>236</v>
      </c>
      <c r="F2573" s="234"/>
      <c r="G2573" s="172">
        <v>113.15</v>
      </c>
    </row>
    <row r="2574" spans="1:7" x14ac:dyDescent="0.25">
      <c r="A2574" s="165"/>
      <c r="B2574" s="165"/>
      <c r="C2574" s="165"/>
      <c r="D2574" s="165"/>
      <c r="E2574" s="234" t="s">
        <v>1016</v>
      </c>
      <c r="F2574" s="234"/>
      <c r="G2574" s="172">
        <v>29.43</v>
      </c>
    </row>
    <row r="2575" spans="1:7" x14ac:dyDescent="0.25">
      <c r="A2575" s="165"/>
      <c r="B2575" s="165"/>
      <c r="C2575" s="165"/>
      <c r="D2575" s="165"/>
      <c r="E2575" s="234" t="s">
        <v>1017</v>
      </c>
      <c r="F2575" s="234"/>
      <c r="G2575" s="172">
        <v>142.58000000000001</v>
      </c>
    </row>
    <row r="2576" spans="1:7" x14ac:dyDescent="0.25">
      <c r="A2576" s="165"/>
      <c r="B2576" s="165"/>
      <c r="C2576" s="230"/>
      <c r="D2576" s="230"/>
      <c r="E2576" s="165"/>
      <c r="F2576" s="165"/>
      <c r="G2576" s="165"/>
    </row>
    <row r="2577" spans="1:7" x14ac:dyDescent="0.25">
      <c r="A2577" s="231" t="s">
        <v>1707</v>
      </c>
      <c r="B2577" s="231"/>
      <c r="C2577" s="231"/>
      <c r="D2577" s="231"/>
      <c r="E2577" s="231"/>
      <c r="F2577" s="231"/>
      <c r="G2577" s="231"/>
    </row>
    <row r="2578" spans="1:7" ht="22.5" x14ac:dyDescent="0.25">
      <c r="A2578" s="232" t="s">
        <v>225</v>
      </c>
      <c r="B2578" s="232"/>
      <c r="C2578" s="166" t="s">
        <v>226</v>
      </c>
      <c r="D2578" s="166" t="s">
        <v>227</v>
      </c>
      <c r="E2578" s="166" t="s">
        <v>228</v>
      </c>
      <c r="F2578" s="166" t="s">
        <v>229</v>
      </c>
      <c r="G2578" s="166" t="s">
        <v>3</v>
      </c>
    </row>
    <row r="2579" spans="1:7" ht="22.5" x14ac:dyDescent="0.25">
      <c r="A2579" s="167" t="s">
        <v>1708</v>
      </c>
      <c r="B2579" s="168" t="s">
        <v>1709</v>
      </c>
      <c r="C2579" s="167" t="s">
        <v>242</v>
      </c>
      <c r="D2579" s="167" t="s">
        <v>133</v>
      </c>
      <c r="E2579" s="169">
        <v>1.0169999999999999</v>
      </c>
      <c r="F2579" s="170">
        <v>2.63</v>
      </c>
      <c r="G2579" s="170">
        <v>2.67</v>
      </c>
    </row>
    <row r="2580" spans="1:7" x14ac:dyDescent="0.25">
      <c r="A2580" s="165"/>
      <c r="B2580" s="165"/>
      <c r="C2580" s="165"/>
      <c r="D2580" s="165"/>
      <c r="E2580" s="233" t="s">
        <v>230</v>
      </c>
      <c r="F2580" s="233"/>
      <c r="G2580" s="171">
        <v>2.67</v>
      </c>
    </row>
    <row r="2581" spans="1:7" ht="22.5" x14ac:dyDescent="0.25">
      <c r="A2581" s="232" t="s">
        <v>231</v>
      </c>
      <c r="B2581" s="232"/>
      <c r="C2581" s="166" t="s">
        <v>226</v>
      </c>
      <c r="D2581" s="166" t="s">
        <v>227</v>
      </c>
      <c r="E2581" s="166" t="s">
        <v>228</v>
      </c>
      <c r="F2581" s="166" t="s">
        <v>229</v>
      </c>
      <c r="G2581" s="166" t="s">
        <v>3</v>
      </c>
    </row>
    <row r="2582" spans="1:7" ht="22.5" x14ac:dyDescent="0.25">
      <c r="A2582" s="167" t="s">
        <v>1666</v>
      </c>
      <c r="B2582" s="168" t="s">
        <v>1667</v>
      </c>
      <c r="C2582" s="167" t="s">
        <v>242</v>
      </c>
      <c r="D2582" s="167" t="s">
        <v>232</v>
      </c>
      <c r="E2582" s="169">
        <v>0.12</v>
      </c>
      <c r="F2582" s="170">
        <v>20.3</v>
      </c>
      <c r="G2582" s="170">
        <v>2.44</v>
      </c>
    </row>
    <row r="2583" spans="1:7" x14ac:dyDescent="0.25">
      <c r="A2583" s="167" t="s">
        <v>1668</v>
      </c>
      <c r="B2583" s="168" t="s">
        <v>1669</v>
      </c>
      <c r="C2583" s="167" t="s">
        <v>242</v>
      </c>
      <c r="D2583" s="167" t="s">
        <v>232</v>
      </c>
      <c r="E2583" s="169">
        <v>0.12</v>
      </c>
      <c r="F2583" s="170">
        <v>24.93</v>
      </c>
      <c r="G2583" s="170">
        <v>2.99</v>
      </c>
    </row>
    <row r="2584" spans="1:7" x14ac:dyDescent="0.25">
      <c r="A2584" s="165"/>
      <c r="B2584" s="165"/>
      <c r="C2584" s="165"/>
      <c r="D2584" s="165"/>
      <c r="E2584" s="233" t="s">
        <v>234</v>
      </c>
      <c r="F2584" s="233"/>
      <c r="G2584" s="171">
        <v>5.43</v>
      </c>
    </row>
    <row r="2585" spans="1:7" x14ac:dyDescent="0.25">
      <c r="A2585" s="165"/>
      <c r="B2585" s="165"/>
      <c r="C2585" s="165"/>
      <c r="D2585" s="165"/>
      <c r="E2585" s="234" t="s">
        <v>235</v>
      </c>
      <c r="F2585" s="234"/>
      <c r="G2585" s="172">
        <v>8.11</v>
      </c>
    </row>
    <row r="2586" spans="1:7" x14ac:dyDescent="0.25">
      <c r="A2586" s="165"/>
      <c r="B2586" s="165"/>
      <c r="C2586" s="165"/>
      <c r="D2586" s="165"/>
      <c r="E2586" s="234" t="s">
        <v>259</v>
      </c>
      <c r="F2586" s="234"/>
      <c r="G2586" s="172">
        <v>2.16</v>
      </c>
    </row>
    <row r="2587" spans="1:7" x14ac:dyDescent="0.25">
      <c r="A2587" s="165"/>
      <c r="B2587" s="165"/>
      <c r="C2587" s="165"/>
      <c r="D2587" s="165"/>
      <c r="E2587" s="234" t="s">
        <v>236</v>
      </c>
      <c r="F2587" s="234"/>
      <c r="G2587" s="172">
        <v>8.11</v>
      </c>
    </row>
    <row r="2588" spans="1:7" x14ac:dyDescent="0.25">
      <c r="A2588" s="165"/>
      <c r="B2588" s="165"/>
      <c r="C2588" s="165"/>
      <c r="D2588" s="165"/>
      <c r="E2588" s="234" t="s">
        <v>1016</v>
      </c>
      <c r="F2588" s="234"/>
      <c r="G2588" s="172">
        <v>2.11</v>
      </c>
    </row>
    <row r="2589" spans="1:7" x14ac:dyDescent="0.25">
      <c r="A2589" s="165"/>
      <c r="B2589" s="165"/>
      <c r="C2589" s="165"/>
      <c r="D2589" s="165"/>
      <c r="E2589" s="234" t="s">
        <v>1017</v>
      </c>
      <c r="F2589" s="234"/>
      <c r="G2589" s="172">
        <v>10.220000000000001</v>
      </c>
    </row>
    <row r="2590" spans="1:7" x14ac:dyDescent="0.25">
      <c r="A2590" s="165"/>
      <c r="B2590" s="165"/>
      <c r="C2590" s="230"/>
      <c r="D2590" s="230"/>
      <c r="E2590" s="165"/>
      <c r="F2590" s="165"/>
      <c r="G2590" s="165"/>
    </row>
    <row r="2591" spans="1:7" x14ac:dyDescent="0.25">
      <c r="A2591" s="231" t="s">
        <v>1710</v>
      </c>
      <c r="B2591" s="231"/>
      <c r="C2591" s="231"/>
      <c r="D2591" s="231"/>
      <c r="E2591" s="231"/>
      <c r="F2591" s="231"/>
      <c r="G2591" s="231"/>
    </row>
    <row r="2592" spans="1:7" ht="22.5" x14ac:dyDescent="0.25">
      <c r="A2592" s="232" t="s">
        <v>225</v>
      </c>
      <c r="B2592" s="232"/>
      <c r="C2592" s="166" t="s">
        <v>226</v>
      </c>
      <c r="D2592" s="166" t="s">
        <v>227</v>
      </c>
      <c r="E2592" s="166" t="s">
        <v>228</v>
      </c>
      <c r="F2592" s="166" t="s">
        <v>229</v>
      </c>
      <c r="G2592" s="166" t="s">
        <v>3</v>
      </c>
    </row>
    <row r="2593" spans="1:7" ht="22.5" x14ac:dyDescent="0.25">
      <c r="A2593" s="167" t="s">
        <v>1711</v>
      </c>
      <c r="B2593" s="168" t="s">
        <v>1712</v>
      </c>
      <c r="C2593" s="167" t="s">
        <v>242</v>
      </c>
      <c r="D2593" s="167" t="s">
        <v>133</v>
      </c>
      <c r="E2593" s="169">
        <v>1.0169999999999999</v>
      </c>
      <c r="F2593" s="170">
        <v>4.51</v>
      </c>
      <c r="G2593" s="170">
        <v>4.59</v>
      </c>
    </row>
    <row r="2594" spans="1:7" x14ac:dyDescent="0.25">
      <c r="A2594" s="165"/>
      <c r="B2594" s="165"/>
      <c r="C2594" s="165"/>
      <c r="D2594" s="165"/>
      <c r="E2594" s="233" t="s">
        <v>230</v>
      </c>
      <c r="F2594" s="233"/>
      <c r="G2594" s="171">
        <v>4.59</v>
      </c>
    </row>
    <row r="2595" spans="1:7" ht="22.5" x14ac:dyDescent="0.25">
      <c r="A2595" s="232" t="s">
        <v>231</v>
      </c>
      <c r="B2595" s="232"/>
      <c r="C2595" s="166" t="s">
        <v>226</v>
      </c>
      <c r="D2595" s="166" t="s">
        <v>227</v>
      </c>
      <c r="E2595" s="166" t="s">
        <v>228</v>
      </c>
      <c r="F2595" s="166" t="s">
        <v>229</v>
      </c>
      <c r="G2595" s="166" t="s">
        <v>3</v>
      </c>
    </row>
    <row r="2596" spans="1:7" ht="22.5" x14ac:dyDescent="0.25">
      <c r="A2596" s="167" t="s">
        <v>1666</v>
      </c>
      <c r="B2596" s="168" t="s">
        <v>1667</v>
      </c>
      <c r="C2596" s="167" t="s">
        <v>242</v>
      </c>
      <c r="D2596" s="167" t="s">
        <v>232</v>
      </c>
      <c r="E2596" s="169">
        <v>0.14000000000000001</v>
      </c>
      <c r="F2596" s="170">
        <v>20.3</v>
      </c>
      <c r="G2596" s="170">
        <v>2.84</v>
      </c>
    </row>
    <row r="2597" spans="1:7" x14ac:dyDescent="0.25">
      <c r="A2597" s="167" t="s">
        <v>1668</v>
      </c>
      <c r="B2597" s="168" t="s">
        <v>1669</v>
      </c>
      <c r="C2597" s="167" t="s">
        <v>242</v>
      </c>
      <c r="D2597" s="167" t="s">
        <v>232</v>
      </c>
      <c r="E2597" s="169">
        <v>0.15</v>
      </c>
      <c r="F2597" s="170">
        <v>24.93</v>
      </c>
      <c r="G2597" s="170">
        <v>3.74</v>
      </c>
    </row>
    <row r="2598" spans="1:7" x14ac:dyDescent="0.25">
      <c r="A2598" s="165"/>
      <c r="B2598" s="165"/>
      <c r="C2598" s="165"/>
      <c r="D2598" s="165"/>
      <c r="E2598" s="233" t="s">
        <v>234</v>
      </c>
      <c r="F2598" s="233"/>
      <c r="G2598" s="171">
        <v>6.58</v>
      </c>
    </row>
    <row r="2599" spans="1:7" x14ac:dyDescent="0.25">
      <c r="A2599" s="165"/>
      <c r="B2599" s="165"/>
      <c r="C2599" s="165"/>
      <c r="D2599" s="165"/>
      <c r="E2599" s="234" t="s">
        <v>235</v>
      </c>
      <c r="F2599" s="234"/>
      <c r="G2599" s="172">
        <v>11.17</v>
      </c>
    </row>
    <row r="2600" spans="1:7" x14ac:dyDescent="0.25">
      <c r="A2600" s="165"/>
      <c r="B2600" s="165"/>
      <c r="C2600" s="165"/>
      <c r="D2600" s="165"/>
      <c r="E2600" s="234" t="s">
        <v>259</v>
      </c>
      <c r="F2600" s="234"/>
      <c r="G2600" s="172">
        <v>2.68</v>
      </c>
    </row>
    <row r="2601" spans="1:7" x14ac:dyDescent="0.25">
      <c r="A2601" s="165"/>
      <c r="B2601" s="165"/>
      <c r="C2601" s="165"/>
      <c r="D2601" s="165"/>
      <c r="E2601" s="234" t="s">
        <v>236</v>
      </c>
      <c r="F2601" s="234"/>
      <c r="G2601" s="172">
        <v>11.17</v>
      </c>
    </row>
    <row r="2602" spans="1:7" x14ac:dyDescent="0.25">
      <c r="A2602" s="165"/>
      <c r="B2602" s="165"/>
      <c r="C2602" s="165"/>
      <c r="D2602" s="165"/>
      <c r="E2602" s="234" t="s">
        <v>1016</v>
      </c>
      <c r="F2602" s="234"/>
      <c r="G2602" s="172">
        <v>2.91</v>
      </c>
    </row>
    <row r="2603" spans="1:7" x14ac:dyDescent="0.25">
      <c r="A2603" s="165"/>
      <c r="B2603" s="165"/>
      <c r="C2603" s="165"/>
      <c r="D2603" s="165"/>
      <c r="E2603" s="234" t="s">
        <v>1017</v>
      </c>
      <c r="F2603" s="234"/>
      <c r="G2603" s="172">
        <v>14.08</v>
      </c>
    </row>
    <row r="2604" spans="1:7" x14ac:dyDescent="0.25">
      <c r="A2604" s="165"/>
      <c r="B2604" s="165"/>
      <c r="C2604" s="230"/>
      <c r="D2604" s="230"/>
      <c r="E2604" s="165"/>
      <c r="F2604" s="165"/>
      <c r="G2604" s="165"/>
    </row>
    <row r="2605" spans="1:7" x14ac:dyDescent="0.25">
      <c r="A2605" s="231" t="s">
        <v>1713</v>
      </c>
      <c r="B2605" s="231"/>
      <c r="C2605" s="231"/>
      <c r="D2605" s="231"/>
      <c r="E2605" s="231"/>
      <c r="F2605" s="231"/>
      <c r="G2605" s="231"/>
    </row>
    <row r="2606" spans="1:7" ht="22.5" x14ac:dyDescent="0.25">
      <c r="A2606" s="232" t="s">
        <v>225</v>
      </c>
      <c r="B2606" s="232"/>
      <c r="C2606" s="166" t="s">
        <v>226</v>
      </c>
      <c r="D2606" s="166" t="s">
        <v>227</v>
      </c>
      <c r="E2606" s="166" t="s">
        <v>228</v>
      </c>
      <c r="F2606" s="166" t="s">
        <v>229</v>
      </c>
      <c r="G2606" s="166" t="s">
        <v>3</v>
      </c>
    </row>
    <row r="2607" spans="1:7" ht="22.5" x14ac:dyDescent="0.25">
      <c r="A2607" s="167" t="s">
        <v>1097</v>
      </c>
      <c r="B2607" s="168" t="s">
        <v>1098</v>
      </c>
      <c r="C2607" s="167" t="s">
        <v>242</v>
      </c>
      <c r="D2607" s="167" t="s">
        <v>238</v>
      </c>
      <c r="E2607" s="169">
        <v>1.6000000000000001E-3</v>
      </c>
      <c r="F2607" s="170">
        <v>22.33</v>
      </c>
      <c r="G2607" s="170">
        <v>0.04</v>
      </c>
    </row>
    <row r="2608" spans="1:7" ht="22.5" x14ac:dyDescent="0.25">
      <c r="A2608" s="167" t="s">
        <v>1714</v>
      </c>
      <c r="B2608" s="168" t="s">
        <v>1715</v>
      </c>
      <c r="C2608" s="167" t="s">
        <v>242</v>
      </c>
      <c r="D2608" s="167" t="s">
        <v>133</v>
      </c>
      <c r="E2608" s="169">
        <v>1.0169999999999999</v>
      </c>
      <c r="F2608" s="170">
        <v>3.7</v>
      </c>
      <c r="G2608" s="170">
        <v>3.76</v>
      </c>
    </row>
    <row r="2609" spans="1:7" x14ac:dyDescent="0.25">
      <c r="A2609" s="165"/>
      <c r="B2609" s="165"/>
      <c r="C2609" s="165"/>
      <c r="D2609" s="165"/>
      <c r="E2609" s="233" t="s">
        <v>230</v>
      </c>
      <c r="F2609" s="233"/>
      <c r="G2609" s="171">
        <v>3.8</v>
      </c>
    </row>
    <row r="2610" spans="1:7" ht="22.5" x14ac:dyDescent="0.25">
      <c r="A2610" s="232" t="s">
        <v>231</v>
      </c>
      <c r="B2610" s="232"/>
      <c r="C2610" s="166" t="s">
        <v>226</v>
      </c>
      <c r="D2610" s="166" t="s">
        <v>227</v>
      </c>
      <c r="E2610" s="166" t="s">
        <v>228</v>
      </c>
      <c r="F2610" s="166" t="s">
        <v>229</v>
      </c>
      <c r="G2610" s="166" t="s">
        <v>3</v>
      </c>
    </row>
    <row r="2611" spans="1:7" ht="22.5" x14ac:dyDescent="0.25">
      <c r="A2611" s="167" t="s">
        <v>1666</v>
      </c>
      <c r="B2611" s="168" t="s">
        <v>1667</v>
      </c>
      <c r="C2611" s="167" t="s">
        <v>242</v>
      </c>
      <c r="D2611" s="167" t="s">
        <v>232</v>
      </c>
      <c r="E2611" s="169">
        <v>8.5000000000000006E-2</v>
      </c>
      <c r="F2611" s="170">
        <v>20.3</v>
      </c>
      <c r="G2611" s="170">
        <v>1.73</v>
      </c>
    </row>
    <row r="2612" spans="1:7" x14ac:dyDescent="0.25">
      <c r="A2612" s="167" t="s">
        <v>1668</v>
      </c>
      <c r="B2612" s="168" t="s">
        <v>1669</v>
      </c>
      <c r="C2612" s="167" t="s">
        <v>242</v>
      </c>
      <c r="D2612" s="167" t="s">
        <v>232</v>
      </c>
      <c r="E2612" s="169">
        <v>8.5000000000000006E-2</v>
      </c>
      <c r="F2612" s="170">
        <v>24.93</v>
      </c>
      <c r="G2612" s="170">
        <v>2.12</v>
      </c>
    </row>
    <row r="2613" spans="1:7" x14ac:dyDescent="0.25">
      <c r="A2613" s="165"/>
      <c r="B2613" s="165"/>
      <c r="C2613" s="165"/>
      <c r="D2613" s="165"/>
      <c r="E2613" s="233" t="s">
        <v>234</v>
      </c>
      <c r="F2613" s="233"/>
      <c r="G2613" s="171">
        <v>3.85</v>
      </c>
    </row>
    <row r="2614" spans="1:7" x14ac:dyDescent="0.25">
      <c r="A2614" s="165"/>
      <c r="B2614" s="165"/>
      <c r="C2614" s="165"/>
      <c r="D2614" s="165"/>
      <c r="E2614" s="234" t="s">
        <v>235</v>
      </c>
      <c r="F2614" s="234"/>
      <c r="G2614" s="172">
        <v>7.65</v>
      </c>
    </row>
    <row r="2615" spans="1:7" x14ac:dyDescent="0.25">
      <c r="A2615" s="165"/>
      <c r="B2615" s="165"/>
      <c r="C2615" s="165"/>
      <c r="D2615" s="165"/>
      <c r="E2615" s="234" t="s">
        <v>259</v>
      </c>
      <c r="F2615" s="234"/>
      <c r="G2615" s="172">
        <v>1.45</v>
      </c>
    </row>
    <row r="2616" spans="1:7" x14ac:dyDescent="0.25">
      <c r="A2616" s="165"/>
      <c r="B2616" s="165"/>
      <c r="C2616" s="165"/>
      <c r="D2616" s="165"/>
      <c r="E2616" s="234" t="s">
        <v>236</v>
      </c>
      <c r="F2616" s="234"/>
      <c r="G2616" s="172">
        <v>7.65</v>
      </c>
    </row>
    <row r="2617" spans="1:7" x14ac:dyDescent="0.25">
      <c r="A2617" s="165"/>
      <c r="B2617" s="165"/>
      <c r="C2617" s="165"/>
      <c r="D2617" s="165"/>
      <c r="E2617" s="234" t="s">
        <v>1016</v>
      </c>
      <c r="F2617" s="234"/>
      <c r="G2617" s="172">
        <v>1.99</v>
      </c>
    </row>
    <row r="2618" spans="1:7" x14ac:dyDescent="0.25">
      <c r="A2618" s="165"/>
      <c r="B2618" s="165"/>
      <c r="C2618" s="165"/>
      <c r="D2618" s="165"/>
      <c r="E2618" s="234" t="s">
        <v>1017</v>
      </c>
      <c r="F2618" s="234"/>
      <c r="G2618" s="172">
        <v>9.64</v>
      </c>
    </row>
    <row r="2619" spans="1:7" x14ac:dyDescent="0.25">
      <c r="A2619" s="165"/>
      <c r="B2619" s="165"/>
      <c r="C2619" s="230"/>
      <c r="D2619" s="230"/>
      <c r="E2619" s="165"/>
      <c r="F2619" s="165"/>
      <c r="G2619" s="165"/>
    </row>
    <row r="2620" spans="1:7" x14ac:dyDescent="0.25">
      <c r="A2620" s="231" t="s">
        <v>1716</v>
      </c>
      <c r="B2620" s="231"/>
      <c r="C2620" s="231"/>
      <c r="D2620" s="231"/>
      <c r="E2620" s="231"/>
      <c r="F2620" s="231"/>
      <c r="G2620" s="231"/>
    </row>
    <row r="2621" spans="1:7" ht="22.5" x14ac:dyDescent="0.25">
      <c r="A2621" s="232" t="s">
        <v>225</v>
      </c>
      <c r="B2621" s="232"/>
      <c r="C2621" s="166" t="s">
        <v>226</v>
      </c>
      <c r="D2621" s="166" t="s">
        <v>227</v>
      </c>
      <c r="E2621" s="166" t="s">
        <v>228</v>
      </c>
      <c r="F2621" s="166" t="s">
        <v>229</v>
      </c>
      <c r="G2621" s="166" t="s">
        <v>3</v>
      </c>
    </row>
    <row r="2622" spans="1:7" ht="22.5" x14ac:dyDescent="0.25">
      <c r="A2622" s="167" t="s">
        <v>1097</v>
      </c>
      <c r="B2622" s="168" t="s">
        <v>1098</v>
      </c>
      <c r="C2622" s="167" t="s">
        <v>242</v>
      </c>
      <c r="D2622" s="167" t="s">
        <v>238</v>
      </c>
      <c r="E2622" s="169">
        <v>1.8E-3</v>
      </c>
      <c r="F2622" s="170">
        <v>22.33</v>
      </c>
      <c r="G2622" s="170">
        <v>0.04</v>
      </c>
    </row>
    <row r="2623" spans="1:7" ht="22.5" x14ac:dyDescent="0.25">
      <c r="A2623" s="167" t="s">
        <v>1717</v>
      </c>
      <c r="B2623" s="168" t="s">
        <v>1718</v>
      </c>
      <c r="C2623" s="167" t="s">
        <v>242</v>
      </c>
      <c r="D2623" s="167" t="s">
        <v>133</v>
      </c>
      <c r="E2623" s="169">
        <v>1.0169999999999999</v>
      </c>
      <c r="F2623" s="170">
        <v>5.0199999999999996</v>
      </c>
      <c r="G2623" s="170">
        <v>5.1100000000000003</v>
      </c>
    </row>
    <row r="2624" spans="1:7" x14ac:dyDescent="0.25">
      <c r="A2624" s="165"/>
      <c r="B2624" s="165"/>
      <c r="C2624" s="165"/>
      <c r="D2624" s="165"/>
      <c r="E2624" s="233" t="s">
        <v>230</v>
      </c>
      <c r="F2624" s="233"/>
      <c r="G2624" s="171">
        <v>5.15</v>
      </c>
    </row>
    <row r="2625" spans="1:7" ht="22.5" x14ac:dyDescent="0.25">
      <c r="A2625" s="232" t="s">
        <v>231</v>
      </c>
      <c r="B2625" s="232"/>
      <c r="C2625" s="166" t="s">
        <v>226</v>
      </c>
      <c r="D2625" s="166" t="s">
        <v>227</v>
      </c>
      <c r="E2625" s="166" t="s">
        <v>228</v>
      </c>
      <c r="F2625" s="166" t="s">
        <v>229</v>
      </c>
      <c r="G2625" s="166" t="s">
        <v>3</v>
      </c>
    </row>
    <row r="2626" spans="1:7" ht="22.5" x14ac:dyDescent="0.25">
      <c r="A2626" s="167" t="s">
        <v>1666</v>
      </c>
      <c r="B2626" s="168" t="s">
        <v>1667</v>
      </c>
      <c r="C2626" s="167" t="s">
        <v>242</v>
      </c>
      <c r="D2626" s="167" t="s">
        <v>232</v>
      </c>
      <c r="E2626" s="169">
        <v>0.09</v>
      </c>
      <c r="F2626" s="170">
        <v>20.3</v>
      </c>
      <c r="G2626" s="170">
        <v>1.83</v>
      </c>
    </row>
    <row r="2627" spans="1:7" x14ac:dyDescent="0.25">
      <c r="A2627" s="167" t="s">
        <v>1668</v>
      </c>
      <c r="B2627" s="168" t="s">
        <v>1669</v>
      </c>
      <c r="C2627" s="167" t="s">
        <v>242</v>
      </c>
      <c r="D2627" s="167" t="s">
        <v>232</v>
      </c>
      <c r="E2627" s="169">
        <v>0.09</v>
      </c>
      <c r="F2627" s="170">
        <v>24.93</v>
      </c>
      <c r="G2627" s="170">
        <v>2.2400000000000002</v>
      </c>
    </row>
    <row r="2628" spans="1:7" x14ac:dyDescent="0.25">
      <c r="A2628" s="165"/>
      <c r="B2628" s="165"/>
      <c r="C2628" s="165"/>
      <c r="D2628" s="165"/>
      <c r="E2628" s="233" t="s">
        <v>234</v>
      </c>
      <c r="F2628" s="233"/>
      <c r="G2628" s="171">
        <v>4.07</v>
      </c>
    </row>
    <row r="2629" spans="1:7" x14ac:dyDescent="0.25">
      <c r="A2629" s="165"/>
      <c r="B2629" s="165"/>
      <c r="C2629" s="165"/>
      <c r="D2629" s="165"/>
      <c r="E2629" s="234" t="s">
        <v>235</v>
      </c>
      <c r="F2629" s="234"/>
      <c r="G2629" s="172">
        <v>9.2100000000000009</v>
      </c>
    </row>
    <row r="2630" spans="1:7" x14ac:dyDescent="0.25">
      <c r="A2630" s="165"/>
      <c r="B2630" s="165"/>
      <c r="C2630" s="165"/>
      <c r="D2630" s="165"/>
      <c r="E2630" s="234" t="s">
        <v>259</v>
      </c>
      <c r="F2630" s="234"/>
      <c r="G2630" s="172">
        <v>1.76</v>
      </c>
    </row>
    <row r="2631" spans="1:7" x14ac:dyDescent="0.25">
      <c r="A2631" s="165"/>
      <c r="B2631" s="165"/>
      <c r="C2631" s="165"/>
      <c r="D2631" s="165"/>
      <c r="E2631" s="234" t="s">
        <v>236</v>
      </c>
      <c r="F2631" s="234"/>
      <c r="G2631" s="172">
        <v>9.2100000000000009</v>
      </c>
    </row>
    <row r="2632" spans="1:7" x14ac:dyDescent="0.25">
      <c r="A2632" s="165"/>
      <c r="B2632" s="165"/>
      <c r="C2632" s="165"/>
      <c r="D2632" s="165"/>
      <c r="E2632" s="234" t="s">
        <v>1016</v>
      </c>
      <c r="F2632" s="234"/>
      <c r="G2632" s="172">
        <v>2.4</v>
      </c>
    </row>
    <row r="2633" spans="1:7" x14ac:dyDescent="0.25">
      <c r="A2633" s="165"/>
      <c r="B2633" s="165"/>
      <c r="C2633" s="165"/>
      <c r="D2633" s="165"/>
      <c r="E2633" s="234" t="s">
        <v>1017</v>
      </c>
      <c r="F2633" s="234"/>
      <c r="G2633" s="172">
        <v>11.61</v>
      </c>
    </row>
    <row r="2634" spans="1:7" x14ac:dyDescent="0.25">
      <c r="A2634" s="165"/>
      <c r="B2634" s="165"/>
      <c r="C2634" s="230"/>
      <c r="D2634" s="230"/>
      <c r="E2634" s="165"/>
      <c r="F2634" s="165"/>
      <c r="G2634" s="165"/>
    </row>
    <row r="2635" spans="1:7" x14ac:dyDescent="0.25">
      <c r="A2635" s="231" t="s">
        <v>1719</v>
      </c>
      <c r="B2635" s="231"/>
      <c r="C2635" s="231"/>
      <c r="D2635" s="231"/>
      <c r="E2635" s="231"/>
      <c r="F2635" s="231"/>
      <c r="G2635" s="231"/>
    </row>
    <row r="2636" spans="1:7" ht="22.5" x14ac:dyDescent="0.25">
      <c r="A2636" s="232" t="s">
        <v>225</v>
      </c>
      <c r="B2636" s="232"/>
      <c r="C2636" s="166" t="s">
        <v>226</v>
      </c>
      <c r="D2636" s="166" t="s">
        <v>227</v>
      </c>
      <c r="E2636" s="166" t="s">
        <v>228</v>
      </c>
      <c r="F2636" s="166" t="s">
        <v>229</v>
      </c>
      <c r="G2636" s="166" t="s">
        <v>3</v>
      </c>
    </row>
    <row r="2637" spans="1:7" ht="22.5" x14ac:dyDescent="0.25">
      <c r="A2637" s="167" t="s">
        <v>1097</v>
      </c>
      <c r="B2637" s="168" t="s">
        <v>1098</v>
      </c>
      <c r="C2637" s="167" t="s">
        <v>242</v>
      </c>
      <c r="D2637" s="167" t="s">
        <v>238</v>
      </c>
      <c r="E2637" s="169">
        <v>2E-3</v>
      </c>
      <c r="F2637" s="170">
        <v>22.33</v>
      </c>
      <c r="G2637" s="170">
        <v>0.04</v>
      </c>
    </row>
    <row r="2638" spans="1:7" ht="22.5" x14ac:dyDescent="0.25">
      <c r="A2638" s="167" t="s">
        <v>1720</v>
      </c>
      <c r="B2638" s="168" t="s">
        <v>1721</v>
      </c>
      <c r="C2638" s="167" t="s">
        <v>242</v>
      </c>
      <c r="D2638" s="167" t="s">
        <v>133</v>
      </c>
      <c r="E2638" s="169">
        <v>1.0169999999999999</v>
      </c>
      <c r="F2638" s="170">
        <v>7.84</v>
      </c>
      <c r="G2638" s="170">
        <v>7.97</v>
      </c>
    </row>
    <row r="2639" spans="1:7" x14ac:dyDescent="0.25">
      <c r="A2639" s="165"/>
      <c r="B2639" s="165"/>
      <c r="C2639" s="165"/>
      <c r="D2639" s="165"/>
      <c r="E2639" s="233" t="s">
        <v>230</v>
      </c>
      <c r="F2639" s="233"/>
      <c r="G2639" s="171">
        <v>8.01</v>
      </c>
    </row>
    <row r="2640" spans="1:7" ht="22.5" x14ac:dyDescent="0.25">
      <c r="A2640" s="232" t="s">
        <v>231</v>
      </c>
      <c r="B2640" s="232"/>
      <c r="C2640" s="166" t="s">
        <v>226</v>
      </c>
      <c r="D2640" s="166" t="s">
        <v>227</v>
      </c>
      <c r="E2640" s="166" t="s">
        <v>228</v>
      </c>
      <c r="F2640" s="166" t="s">
        <v>229</v>
      </c>
      <c r="G2640" s="166" t="s">
        <v>3</v>
      </c>
    </row>
    <row r="2641" spans="1:7" ht="22.5" x14ac:dyDescent="0.25">
      <c r="A2641" s="167" t="s">
        <v>1666</v>
      </c>
      <c r="B2641" s="168" t="s">
        <v>1667</v>
      </c>
      <c r="C2641" s="167" t="s">
        <v>242</v>
      </c>
      <c r="D2641" s="167" t="s">
        <v>232</v>
      </c>
      <c r="E2641" s="169">
        <v>0.11</v>
      </c>
      <c r="F2641" s="170">
        <v>20.3</v>
      </c>
      <c r="G2641" s="170">
        <v>2.23</v>
      </c>
    </row>
    <row r="2642" spans="1:7" x14ac:dyDescent="0.25">
      <c r="A2642" s="167" t="s">
        <v>1668</v>
      </c>
      <c r="B2642" s="168" t="s">
        <v>1669</v>
      </c>
      <c r="C2642" s="167" t="s">
        <v>242</v>
      </c>
      <c r="D2642" s="167" t="s">
        <v>232</v>
      </c>
      <c r="E2642" s="169">
        <v>0.11</v>
      </c>
      <c r="F2642" s="170">
        <v>24.93</v>
      </c>
      <c r="G2642" s="170">
        <v>2.74</v>
      </c>
    </row>
    <row r="2643" spans="1:7" x14ac:dyDescent="0.25">
      <c r="A2643" s="165"/>
      <c r="B2643" s="165"/>
      <c r="C2643" s="165"/>
      <c r="D2643" s="165"/>
      <c r="E2643" s="233" t="s">
        <v>234</v>
      </c>
      <c r="F2643" s="233"/>
      <c r="G2643" s="171">
        <v>4.97</v>
      </c>
    </row>
    <row r="2644" spans="1:7" x14ac:dyDescent="0.25">
      <c r="A2644" s="165"/>
      <c r="B2644" s="165"/>
      <c r="C2644" s="165"/>
      <c r="D2644" s="165"/>
      <c r="E2644" s="234" t="s">
        <v>235</v>
      </c>
      <c r="F2644" s="234"/>
      <c r="G2644" s="172">
        <v>12.98</v>
      </c>
    </row>
    <row r="2645" spans="1:7" x14ac:dyDescent="0.25">
      <c r="A2645" s="165"/>
      <c r="B2645" s="165"/>
      <c r="C2645" s="165"/>
      <c r="D2645" s="165"/>
      <c r="E2645" s="234" t="s">
        <v>259</v>
      </c>
      <c r="F2645" s="234"/>
      <c r="G2645" s="172">
        <v>2.25</v>
      </c>
    </row>
    <row r="2646" spans="1:7" x14ac:dyDescent="0.25">
      <c r="A2646" s="165"/>
      <c r="B2646" s="165"/>
      <c r="C2646" s="165"/>
      <c r="D2646" s="165"/>
      <c r="E2646" s="234" t="s">
        <v>236</v>
      </c>
      <c r="F2646" s="234"/>
      <c r="G2646" s="172">
        <v>12.98</v>
      </c>
    </row>
    <row r="2647" spans="1:7" x14ac:dyDescent="0.25">
      <c r="A2647" s="165"/>
      <c r="B2647" s="165"/>
      <c r="C2647" s="165"/>
      <c r="D2647" s="165"/>
      <c r="E2647" s="234" t="s">
        <v>1016</v>
      </c>
      <c r="F2647" s="234"/>
      <c r="G2647" s="172">
        <v>3.38</v>
      </c>
    </row>
    <row r="2648" spans="1:7" x14ac:dyDescent="0.25">
      <c r="A2648" s="165"/>
      <c r="B2648" s="165"/>
      <c r="C2648" s="165"/>
      <c r="D2648" s="165"/>
      <c r="E2648" s="234" t="s">
        <v>1017</v>
      </c>
      <c r="F2648" s="234"/>
      <c r="G2648" s="172">
        <v>16.36</v>
      </c>
    </row>
    <row r="2649" spans="1:7" x14ac:dyDescent="0.25">
      <c r="A2649" s="165"/>
      <c r="B2649" s="165"/>
      <c r="C2649" s="230"/>
      <c r="D2649" s="230"/>
      <c r="E2649" s="165"/>
      <c r="F2649" s="165"/>
      <c r="G2649" s="165"/>
    </row>
    <row r="2650" spans="1:7" x14ac:dyDescent="0.25">
      <c r="A2650" s="231" t="s">
        <v>1722</v>
      </c>
      <c r="B2650" s="231"/>
      <c r="C2650" s="231"/>
      <c r="D2650" s="231"/>
      <c r="E2650" s="231"/>
      <c r="F2650" s="231"/>
      <c r="G2650" s="231"/>
    </row>
    <row r="2651" spans="1:7" ht="22.5" x14ac:dyDescent="0.25">
      <c r="A2651" s="232" t="s">
        <v>225</v>
      </c>
      <c r="B2651" s="232"/>
      <c r="C2651" s="166" t="s">
        <v>226</v>
      </c>
      <c r="D2651" s="166" t="s">
        <v>227</v>
      </c>
      <c r="E2651" s="166" t="s">
        <v>228</v>
      </c>
      <c r="F2651" s="166" t="s">
        <v>229</v>
      </c>
      <c r="G2651" s="166" t="s">
        <v>3</v>
      </c>
    </row>
    <row r="2652" spans="1:7" ht="22.5" x14ac:dyDescent="0.25">
      <c r="A2652" s="167" t="s">
        <v>1723</v>
      </c>
      <c r="B2652" s="168" t="s">
        <v>1724</v>
      </c>
      <c r="C2652" s="167" t="s">
        <v>242</v>
      </c>
      <c r="D2652" s="167" t="s">
        <v>133</v>
      </c>
      <c r="E2652" s="169">
        <v>1.1000000000000001</v>
      </c>
      <c r="F2652" s="170">
        <v>11.43</v>
      </c>
      <c r="G2652" s="170">
        <v>12.57</v>
      </c>
    </row>
    <row r="2653" spans="1:7" x14ac:dyDescent="0.25">
      <c r="A2653" s="165"/>
      <c r="B2653" s="165"/>
      <c r="C2653" s="165"/>
      <c r="D2653" s="165"/>
      <c r="E2653" s="233" t="s">
        <v>230</v>
      </c>
      <c r="F2653" s="233"/>
      <c r="G2653" s="171">
        <v>12.57</v>
      </c>
    </row>
    <row r="2654" spans="1:7" ht="22.5" x14ac:dyDescent="0.25">
      <c r="A2654" s="232" t="s">
        <v>231</v>
      </c>
      <c r="B2654" s="232"/>
      <c r="C2654" s="166" t="s">
        <v>226</v>
      </c>
      <c r="D2654" s="166" t="s">
        <v>227</v>
      </c>
      <c r="E2654" s="166" t="s">
        <v>228</v>
      </c>
      <c r="F2654" s="166" t="s">
        <v>229</v>
      </c>
      <c r="G2654" s="166" t="s">
        <v>3</v>
      </c>
    </row>
    <row r="2655" spans="1:7" ht="22.5" x14ac:dyDescent="0.25">
      <c r="A2655" s="167" t="s">
        <v>1666</v>
      </c>
      <c r="B2655" s="168" t="s">
        <v>1667</v>
      </c>
      <c r="C2655" s="167" t="s">
        <v>242</v>
      </c>
      <c r="D2655" s="167" t="s">
        <v>232</v>
      </c>
      <c r="E2655" s="169">
        <v>0.11219999999999999</v>
      </c>
      <c r="F2655" s="170">
        <v>20.3</v>
      </c>
      <c r="G2655" s="170">
        <v>2.2799999999999998</v>
      </c>
    </row>
    <row r="2656" spans="1:7" x14ac:dyDescent="0.25">
      <c r="A2656" s="167" t="s">
        <v>1668</v>
      </c>
      <c r="B2656" s="168" t="s">
        <v>1669</v>
      </c>
      <c r="C2656" s="167" t="s">
        <v>242</v>
      </c>
      <c r="D2656" s="167" t="s">
        <v>232</v>
      </c>
      <c r="E2656" s="169">
        <v>0.11219999999999999</v>
      </c>
      <c r="F2656" s="170">
        <v>24.93</v>
      </c>
      <c r="G2656" s="170">
        <v>2.8</v>
      </c>
    </row>
    <row r="2657" spans="1:7" x14ac:dyDescent="0.25">
      <c r="A2657" s="165"/>
      <c r="B2657" s="165"/>
      <c r="C2657" s="165"/>
      <c r="D2657" s="165"/>
      <c r="E2657" s="233" t="s">
        <v>234</v>
      </c>
      <c r="F2657" s="233"/>
      <c r="G2657" s="171">
        <v>5.08</v>
      </c>
    </row>
    <row r="2658" spans="1:7" x14ac:dyDescent="0.25">
      <c r="A2658" s="165"/>
      <c r="B2658" s="165"/>
      <c r="C2658" s="165"/>
      <c r="D2658" s="165"/>
      <c r="E2658" s="234" t="s">
        <v>235</v>
      </c>
      <c r="F2658" s="234"/>
      <c r="G2658" s="172">
        <v>17.649999999999999</v>
      </c>
    </row>
    <row r="2659" spans="1:7" x14ac:dyDescent="0.25">
      <c r="A2659" s="165"/>
      <c r="B2659" s="165"/>
      <c r="C2659" s="165"/>
      <c r="D2659" s="165"/>
      <c r="E2659" s="234" t="s">
        <v>259</v>
      </c>
      <c r="F2659" s="234"/>
      <c r="G2659" s="172">
        <v>1.89</v>
      </c>
    </row>
    <row r="2660" spans="1:7" x14ac:dyDescent="0.25">
      <c r="A2660" s="165"/>
      <c r="B2660" s="165"/>
      <c r="C2660" s="165"/>
      <c r="D2660" s="165"/>
      <c r="E2660" s="234" t="s">
        <v>236</v>
      </c>
      <c r="F2660" s="234"/>
      <c r="G2660" s="172">
        <v>17.649999999999999</v>
      </c>
    </row>
    <row r="2661" spans="1:7" x14ac:dyDescent="0.25">
      <c r="A2661" s="165"/>
      <c r="B2661" s="165"/>
      <c r="C2661" s="165"/>
      <c r="D2661" s="165"/>
      <c r="E2661" s="234" t="s">
        <v>1016</v>
      </c>
      <c r="F2661" s="234"/>
      <c r="G2661" s="172">
        <v>4.59</v>
      </c>
    </row>
    <row r="2662" spans="1:7" x14ac:dyDescent="0.25">
      <c r="A2662" s="165"/>
      <c r="B2662" s="165"/>
      <c r="C2662" s="165"/>
      <c r="D2662" s="165"/>
      <c r="E2662" s="234" t="s">
        <v>1017</v>
      </c>
      <c r="F2662" s="234"/>
      <c r="G2662" s="172">
        <v>22.24</v>
      </c>
    </row>
    <row r="2663" spans="1:7" x14ac:dyDescent="0.25">
      <c r="A2663" s="165"/>
      <c r="B2663" s="165"/>
      <c r="C2663" s="230"/>
      <c r="D2663" s="230"/>
      <c r="E2663" s="165"/>
      <c r="F2663" s="165"/>
      <c r="G2663" s="165"/>
    </row>
    <row r="2664" spans="1:7" x14ac:dyDescent="0.25">
      <c r="A2664" s="231" t="s">
        <v>1725</v>
      </c>
      <c r="B2664" s="231"/>
      <c r="C2664" s="231"/>
      <c r="D2664" s="231"/>
      <c r="E2664" s="231"/>
      <c r="F2664" s="231"/>
      <c r="G2664" s="231"/>
    </row>
    <row r="2665" spans="1:7" ht="22.5" x14ac:dyDescent="0.25">
      <c r="A2665" s="232" t="s">
        <v>225</v>
      </c>
      <c r="B2665" s="232"/>
      <c r="C2665" s="166" t="s">
        <v>226</v>
      </c>
      <c r="D2665" s="166" t="s">
        <v>227</v>
      </c>
      <c r="E2665" s="166" t="s">
        <v>228</v>
      </c>
      <c r="F2665" s="166" t="s">
        <v>229</v>
      </c>
      <c r="G2665" s="166" t="s">
        <v>3</v>
      </c>
    </row>
    <row r="2666" spans="1:7" ht="22.5" x14ac:dyDescent="0.25">
      <c r="A2666" s="167" t="s">
        <v>1726</v>
      </c>
      <c r="B2666" s="168" t="s">
        <v>1727</v>
      </c>
      <c r="C2666" s="167" t="s">
        <v>242</v>
      </c>
      <c r="D2666" s="167" t="s">
        <v>133</v>
      </c>
      <c r="E2666" s="169">
        <v>1.1000000000000001</v>
      </c>
      <c r="F2666" s="170">
        <v>18.739999999999998</v>
      </c>
      <c r="G2666" s="170">
        <v>20.61</v>
      </c>
    </row>
    <row r="2667" spans="1:7" x14ac:dyDescent="0.25">
      <c r="A2667" s="165"/>
      <c r="B2667" s="165"/>
      <c r="C2667" s="165"/>
      <c r="D2667" s="165"/>
      <c r="E2667" s="233" t="s">
        <v>230</v>
      </c>
      <c r="F2667" s="233"/>
      <c r="G2667" s="171">
        <v>20.61</v>
      </c>
    </row>
    <row r="2668" spans="1:7" ht="22.5" x14ac:dyDescent="0.25">
      <c r="A2668" s="232" t="s">
        <v>231</v>
      </c>
      <c r="B2668" s="232"/>
      <c r="C2668" s="166" t="s">
        <v>226</v>
      </c>
      <c r="D2668" s="166" t="s">
        <v>227</v>
      </c>
      <c r="E2668" s="166" t="s">
        <v>228</v>
      </c>
      <c r="F2668" s="166" t="s">
        <v>229</v>
      </c>
      <c r="G2668" s="166" t="s">
        <v>3</v>
      </c>
    </row>
    <row r="2669" spans="1:7" ht="22.5" x14ac:dyDescent="0.25">
      <c r="A2669" s="167" t="s">
        <v>1666</v>
      </c>
      <c r="B2669" s="168" t="s">
        <v>1667</v>
      </c>
      <c r="C2669" s="167" t="s">
        <v>242</v>
      </c>
      <c r="D2669" s="167" t="s">
        <v>232</v>
      </c>
      <c r="E2669" s="169">
        <v>0.129</v>
      </c>
      <c r="F2669" s="170">
        <v>20.3</v>
      </c>
      <c r="G2669" s="170">
        <v>2.62</v>
      </c>
    </row>
    <row r="2670" spans="1:7" x14ac:dyDescent="0.25">
      <c r="A2670" s="167" t="s">
        <v>1668</v>
      </c>
      <c r="B2670" s="168" t="s">
        <v>1669</v>
      </c>
      <c r="C2670" s="167" t="s">
        <v>242</v>
      </c>
      <c r="D2670" s="167" t="s">
        <v>232</v>
      </c>
      <c r="E2670" s="169">
        <v>0.129</v>
      </c>
      <c r="F2670" s="170">
        <v>24.93</v>
      </c>
      <c r="G2670" s="170">
        <v>3.22</v>
      </c>
    </row>
    <row r="2671" spans="1:7" x14ac:dyDescent="0.25">
      <c r="A2671" s="165"/>
      <c r="B2671" s="165"/>
      <c r="C2671" s="165"/>
      <c r="D2671" s="165"/>
      <c r="E2671" s="233" t="s">
        <v>234</v>
      </c>
      <c r="F2671" s="233"/>
      <c r="G2671" s="171">
        <v>5.84</v>
      </c>
    </row>
    <row r="2672" spans="1:7" x14ac:dyDescent="0.25">
      <c r="A2672" s="165"/>
      <c r="B2672" s="165"/>
      <c r="C2672" s="165"/>
      <c r="D2672" s="165"/>
      <c r="E2672" s="234" t="s">
        <v>235</v>
      </c>
      <c r="F2672" s="234"/>
      <c r="G2672" s="172">
        <v>26.46</v>
      </c>
    </row>
    <row r="2673" spans="1:7" x14ac:dyDescent="0.25">
      <c r="A2673" s="165"/>
      <c r="B2673" s="165"/>
      <c r="C2673" s="165"/>
      <c r="D2673" s="165"/>
      <c r="E2673" s="234" t="s">
        <v>259</v>
      </c>
      <c r="F2673" s="234"/>
      <c r="G2673" s="172">
        <v>2.1800000000000002</v>
      </c>
    </row>
    <row r="2674" spans="1:7" x14ac:dyDescent="0.25">
      <c r="A2674" s="165"/>
      <c r="B2674" s="165"/>
      <c r="C2674" s="165"/>
      <c r="D2674" s="165"/>
      <c r="E2674" s="234" t="s">
        <v>236</v>
      </c>
      <c r="F2674" s="234"/>
      <c r="G2674" s="172">
        <v>26.46</v>
      </c>
    </row>
    <row r="2675" spans="1:7" x14ac:dyDescent="0.25">
      <c r="A2675" s="165"/>
      <c r="B2675" s="165"/>
      <c r="C2675" s="165"/>
      <c r="D2675" s="165"/>
      <c r="E2675" s="234" t="s">
        <v>1016</v>
      </c>
      <c r="F2675" s="234"/>
      <c r="G2675" s="172">
        <v>6.88</v>
      </c>
    </row>
    <row r="2676" spans="1:7" x14ac:dyDescent="0.25">
      <c r="A2676" s="165"/>
      <c r="B2676" s="165"/>
      <c r="C2676" s="165"/>
      <c r="D2676" s="165"/>
      <c r="E2676" s="234" t="s">
        <v>1017</v>
      </c>
      <c r="F2676" s="234"/>
      <c r="G2676" s="172">
        <v>33.340000000000003</v>
      </c>
    </row>
    <row r="2677" spans="1:7" x14ac:dyDescent="0.25">
      <c r="A2677" s="165"/>
      <c r="B2677" s="165"/>
      <c r="C2677" s="230"/>
      <c r="D2677" s="230"/>
      <c r="E2677" s="165"/>
      <c r="F2677" s="165"/>
      <c r="G2677" s="165"/>
    </row>
    <row r="2678" spans="1:7" x14ac:dyDescent="0.25">
      <c r="A2678" s="231" t="s">
        <v>1728</v>
      </c>
      <c r="B2678" s="231"/>
      <c r="C2678" s="231"/>
      <c r="D2678" s="231"/>
      <c r="E2678" s="231"/>
      <c r="F2678" s="231"/>
      <c r="G2678" s="231"/>
    </row>
    <row r="2679" spans="1:7" ht="22.5" x14ac:dyDescent="0.25">
      <c r="A2679" s="232" t="s">
        <v>225</v>
      </c>
      <c r="B2679" s="232"/>
      <c r="C2679" s="166" t="s">
        <v>226</v>
      </c>
      <c r="D2679" s="166" t="s">
        <v>227</v>
      </c>
      <c r="E2679" s="166" t="s">
        <v>228</v>
      </c>
      <c r="F2679" s="166" t="s">
        <v>229</v>
      </c>
      <c r="G2679" s="166" t="s">
        <v>3</v>
      </c>
    </row>
    <row r="2680" spans="1:7" ht="22.5" x14ac:dyDescent="0.25">
      <c r="A2680" s="167" t="s">
        <v>1729</v>
      </c>
      <c r="B2680" s="168" t="s">
        <v>1730</v>
      </c>
      <c r="C2680" s="167" t="s">
        <v>242</v>
      </c>
      <c r="D2680" s="167" t="s">
        <v>128</v>
      </c>
      <c r="E2680" s="169">
        <v>1</v>
      </c>
      <c r="F2680" s="170">
        <v>14.16</v>
      </c>
      <c r="G2680" s="170">
        <v>14.16</v>
      </c>
    </row>
    <row r="2681" spans="1:7" x14ac:dyDescent="0.25">
      <c r="A2681" s="165"/>
      <c r="B2681" s="165"/>
      <c r="C2681" s="165"/>
      <c r="D2681" s="165"/>
      <c r="E2681" s="233" t="s">
        <v>230</v>
      </c>
      <c r="F2681" s="233"/>
      <c r="G2681" s="171">
        <v>14.16</v>
      </c>
    </row>
    <row r="2682" spans="1:7" ht="22.5" x14ac:dyDescent="0.25">
      <c r="A2682" s="232" t="s">
        <v>231</v>
      </c>
      <c r="B2682" s="232"/>
      <c r="C2682" s="166" t="s">
        <v>226</v>
      </c>
      <c r="D2682" s="166" t="s">
        <v>227</v>
      </c>
      <c r="E2682" s="166" t="s">
        <v>228</v>
      </c>
      <c r="F2682" s="166" t="s">
        <v>229</v>
      </c>
      <c r="G2682" s="166" t="s">
        <v>3</v>
      </c>
    </row>
    <row r="2683" spans="1:7" ht="22.5" x14ac:dyDescent="0.25">
      <c r="A2683" s="167" t="s">
        <v>1666</v>
      </c>
      <c r="B2683" s="168" t="s">
        <v>1667</v>
      </c>
      <c r="C2683" s="167" t="s">
        <v>242</v>
      </c>
      <c r="D2683" s="167" t="s">
        <v>232</v>
      </c>
      <c r="E2683" s="169">
        <v>9.5200000000000007E-2</v>
      </c>
      <c r="F2683" s="170">
        <v>20.3</v>
      </c>
      <c r="G2683" s="170">
        <v>1.93</v>
      </c>
    </row>
    <row r="2684" spans="1:7" x14ac:dyDescent="0.25">
      <c r="A2684" s="167" t="s">
        <v>1668</v>
      </c>
      <c r="B2684" s="168" t="s">
        <v>1669</v>
      </c>
      <c r="C2684" s="167" t="s">
        <v>242</v>
      </c>
      <c r="D2684" s="167" t="s">
        <v>232</v>
      </c>
      <c r="E2684" s="169">
        <v>9.5200000000000007E-2</v>
      </c>
      <c r="F2684" s="170">
        <v>24.93</v>
      </c>
      <c r="G2684" s="170">
        <v>2.37</v>
      </c>
    </row>
    <row r="2685" spans="1:7" x14ac:dyDescent="0.25">
      <c r="A2685" s="165"/>
      <c r="B2685" s="165"/>
      <c r="C2685" s="165"/>
      <c r="D2685" s="165"/>
      <c r="E2685" s="233" t="s">
        <v>234</v>
      </c>
      <c r="F2685" s="233"/>
      <c r="G2685" s="171">
        <v>4.3</v>
      </c>
    </row>
    <row r="2686" spans="1:7" x14ac:dyDescent="0.25">
      <c r="A2686" s="165"/>
      <c r="B2686" s="165"/>
      <c r="C2686" s="165"/>
      <c r="D2686" s="165"/>
      <c r="E2686" s="234" t="s">
        <v>235</v>
      </c>
      <c r="F2686" s="234"/>
      <c r="G2686" s="172">
        <v>18.46</v>
      </c>
    </row>
    <row r="2687" spans="1:7" x14ac:dyDescent="0.25">
      <c r="A2687" s="165"/>
      <c r="B2687" s="165"/>
      <c r="C2687" s="165"/>
      <c r="D2687" s="165"/>
      <c r="E2687" s="234" t="s">
        <v>259</v>
      </c>
      <c r="F2687" s="234"/>
      <c r="G2687" s="172">
        <v>1.59</v>
      </c>
    </row>
    <row r="2688" spans="1:7" x14ac:dyDescent="0.25">
      <c r="A2688" s="165"/>
      <c r="B2688" s="165"/>
      <c r="C2688" s="165"/>
      <c r="D2688" s="165"/>
      <c r="E2688" s="234" t="s">
        <v>236</v>
      </c>
      <c r="F2688" s="234"/>
      <c r="G2688" s="172">
        <v>18.46</v>
      </c>
    </row>
    <row r="2689" spans="1:7" x14ac:dyDescent="0.25">
      <c r="A2689" s="165"/>
      <c r="B2689" s="165"/>
      <c r="C2689" s="165"/>
      <c r="D2689" s="165"/>
      <c r="E2689" s="234" t="s">
        <v>1016</v>
      </c>
      <c r="F2689" s="234"/>
      <c r="G2689" s="172">
        <v>4.8</v>
      </c>
    </row>
    <row r="2690" spans="1:7" x14ac:dyDescent="0.25">
      <c r="A2690" s="165"/>
      <c r="B2690" s="165"/>
      <c r="C2690" s="165"/>
      <c r="D2690" s="165"/>
      <c r="E2690" s="234" t="s">
        <v>1017</v>
      </c>
      <c r="F2690" s="234"/>
      <c r="G2690" s="172">
        <v>23.26</v>
      </c>
    </row>
    <row r="2691" spans="1:7" x14ac:dyDescent="0.25">
      <c r="A2691" s="165"/>
      <c r="B2691" s="165"/>
      <c r="C2691" s="230"/>
      <c r="D2691" s="230"/>
      <c r="E2691" s="165"/>
      <c r="F2691" s="165"/>
      <c r="G2691" s="165"/>
    </row>
    <row r="2692" spans="1:7" x14ac:dyDescent="0.25">
      <c r="A2692" s="231" t="s">
        <v>1731</v>
      </c>
      <c r="B2692" s="231"/>
      <c r="C2692" s="231"/>
      <c r="D2692" s="231"/>
      <c r="E2692" s="231"/>
      <c r="F2692" s="231"/>
      <c r="G2692" s="231"/>
    </row>
    <row r="2693" spans="1:7" ht="22.5" x14ac:dyDescent="0.25">
      <c r="A2693" s="232" t="s">
        <v>225</v>
      </c>
      <c r="B2693" s="232"/>
      <c r="C2693" s="166" t="s">
        <v>226</v>
      </c>
      <c r="D2693" s="166" t="s">
        <v>227</v>
      </c>
      <c r="E2693" s="166" t="s">
        <v>228</v>
      </c>
      <c r="F2693" s="166" t="s">
        <v>229</v>
      </c>
      <c r="G2693" s="166" t="s">
        <v>3</v>
      </c>
    </row>
    <row r="2694" spans="1:7" ht="22.5" x14ac:dyDescent="0.25">
      <c r="A2694" s="167" t="s">
        <v>1732</v>
      </c>
      <c r="B2694" s="168" t="s">
        <v>1733</v>
      </c>
      <c r="C2694" s="167" t="s">
        <v>242</v>
      </c>
      <c r="D2694" s="167" t="s">
        <v>128</v>
      </c>
      <c r="E2694" s="169">
        <v>1</v>
      </c>
      <c r="F2694" s="170">
        <v>15.55</v>
      </c>
      <c r="G2694" s="170">
        <v>15.55</v>
      </c>
    </row>
    <row r="2695" spans="1:7" x14ac:dyDescent="0.25">
      <c r="A2695" s="165"/>
      <c r="B2695" s="165"/>
      <c r="C2695" s="165"/>
      <c r="D2695" s="165"/>
      <c r="E2695" s="233" t="s">
        <v>230</v>
      </c>
      <c r="F2695" s="233"/>
      <c r="G2695" s="171">
        <v>15.55</v>
      </c>
    </row>
    <row r="2696" spans="1:7" ht="22.5" x14ac:dyDescent="0.25">
      <c r="A2696" s="232" t="s">
        <v>231</v>
      </c>
      <c r="B2696" s="232"/>
      <c r="C2696" s="166" t="s">
        <v>226</v>
      </c>
      <c r="D2696" s="166" t="s">
        <v>227</v>
      </c>
      <c r="E2696" s="166" t="s">
        <v>228</v>
      </c>
      <c r="F2696" s="166" t="s">
        <v>229</v>
      </c>
      <c r="G2696" s="166" t="s">
        <v>3</v>
      </c>
    </row>
    <row r="2697" spans="1:7" ht="22.5" x14ac:dyDescent="0.25">
      <c r="A2697" s="167" t="s">
        <v>1666</v>
      </c>
      <c r="B2697" s="168" t="s">
        <v>1667</v>
      </c>
      <c r="C2697" s="167" t="s">
        <v>242</v>
      </c>
      <c r="D2697" s="167" t="s">
        <v>232</v>
      </c>
      <c r="E2697" s="169">
        <v>0.14280000000000001</v>
      </c>
      <c r="F2697" s="170">
        <v>20.3</v>
      </c>
      <c r="G2697" s="170">
        <v>2.9</v>
      </c>
    </row>
    <row r="2698" spans="1:7" x14ac:dyDescent="0.25">
      <c r="A2698" s="167" t="s">
        <v>1668</v>
      </c>
      <c r="B2698" s="168" t="s">
        <v>1669</v>
      </c>
      <c r="C2698" s="167" t="s">
        <v>242</v>
      </c>
      <c r="D2698" s="167" t="s">
        <v>232</v>
      </c>
      <c r="E2698" s="169">
        <v>0.14280000000000001</v>
      </c>
      <c r="F2698" s="170">
        <v>24.93</v>
      </c>
      <c r="G2698" s="170">
        <v>3.56</v>
      </c>
    </row>
    <row r="2699" spans="1:7" x14ac:dyDescent="0.25">
      <c r="A2699" s="165"/>
      <c r="B2699" s="165"/>
      <c r="C2699" s="165"/>
      <c r="D2699" s="165"/>
      <c r="E2699" s="233" t="s">
        <v>234</v>
      </c>
      <c r="F2699" s="233"/>
      <c r="G2699" s="171">
        <v>6.46</v>
      </c>
    </row>
    <row r="2700" spans="1:7" x14ac:dyDescent="0.25">
      <c r="A2700" s="165"/>
      <c r="B2700" s="165"/>
      <c r="C2700" s="165"/>
      <c r="D2700" s="165"/>
      <c r="E2700" s="234" t="s">
        <v>235</v>
      </c>
      <c r="F2700" s="234"/>
      <c r="G2700" s="172">
        <v>22.01</v>
      </c>
    </row>
    <row r="2701" spans="1:7" x14ac:dyDescent="0.25">
      <c r="A2701" s="165"/>
      <c r="B2701" s="165"/>
      <c r="C2701" s="165"/>
      <c r="D2701" s="165"/>
      <c r="E2701" s="234" t="s">
        <v>259</v>
      </c>
      <c r="F2701" s="234"/>
      <c r="G2701" s="172">
        <v>2.4</v>
      </c>
    </row>
    <row r="2702" spans="1:7" x14ac:dyDescent="0.25">
      <c r="A2702" s="165"/>
      <c r="B2702" s="165"/>
      <c r="C2702" s="165"/>
      <c r="D2702" s="165"/>
      <c r="E2702" s="234" t="s">
        <v>236</v>
      </c>
      <c r="F2702" s="234"/>
      <c r="G2702" s="172">
        <v>22.01</v>
      </c>
    </row>
    <row r="2703" spans="1:7" x14ac:dyDescent="0.25">
      <c r="A2703" s="165"/>
      <c r="B2703" s="165"/>
      <c r="C2703" s="165"/>
      <c r="D2703" s="165"/>
      <c r="E2703" s="234" t="s">
        <v>1016</v>
      </c>
      <c r="F2703" s="234"/>
      <c r="G2703" s="172">
        <v>5.72</v>
      </c>
    </row>
    <row r="2704" spans="1:7" x14ac:dyDescent="0.25">
      <c r="A2704" s="165"/>
      <c r="B2704" s="165"/>
      <c r="C2704" s="165"/>
      <c r="D2704" s="165"/>
      <c r="E2704" s="234" t="s">
        <v>1017</v>
      </c>
      <c r="F2704" s="234"/>
      <c r="G2704" s="172">
        <v>27.73</v>
      </c>
    </row>
    <row r="2705" spans="1:7" x14ac:dyDescent="0.25">
      <c r="A2705" s="165"/>
      <c r="B2705" s="165"/>
      <c r="C2705" s="230"/>
      <c r="D2705" s="230"/>
      <c r="E2705" s="165"/>
      <c r="F2705" s="165"/>
      <c r="G2705" s="165"/>
    </row>
    <row r="2706" spans="1:7" x14ac:dyDescent="0.25">
      <c r="A2706" s="231" t="s">
        <v>1734</v>
      </c>
      <c r="B2706" s="231"/>
      <c r="C2706" s="231"/>
      <c r="D2706" s="231"/>
      <c r="E2706" s="231"/>
      <c r="F2706" s="231"/>
      <c r="G2706" s="231"/>
    </row>
    <row r="2707" spans="1:7" ht="22.5" x14ac:dyDescent="0.25">
      <c r="A2707" s="232" t="s">
        <v>225</v>
      </c>
      <c r="B2707" s="232"/>
      <c r="C2707" s="166" t="s">
        <v>226</v>
      </c>
      <c r="D2707" s="166" t="s">
        <v>227</v>
      </c>
      <c r="E2707" s="166" t="s">
        <v>228</v>
      </c>
      <c r="F2707" s="166" t="s">
        <v>229</v>
      </c>
      <c r="G2707" s="166" t="s">
        <v>3</v>
      </c>
    </row>
    <row r="2708" spans="1:7" ht="33.75" x14ac:dyDescent="0.25">
      <c r="A2708" s="167" t="s">
        <v>1735</v>
      </c>
      <c r="B2708" s="168" t="s">
        <v>1736</v>
      </c>
      <c r="C2708" s="167" t="s">
        <v>242</v>
      </c>
      <c r="D2708" s="167" t="s">
        <v>128</v>
      </c>
      <c r="E2708" s="169">
        <v>2</v>
      </c>
      <c r="F2708" s="170">
        <v>0.28999999999999998</v>
      </c>
      <c r="G2708" s="170">
        <v>0.57999999999999996</v>
      </c>
    </row>
    <row r="2709" spans="1:7" x14ac:dyDescent="0.25">
      <c r="A2709" s="167" t="s">
        <v>1737</v>
      </c>
      <c r="B2709" s="168" t="s">
        <v>1738</v>
      </c>
      <c r="C2709" s="167" t="s">
        <v>242</v>
      </c>
      <c r="D2709" s="167" t="s">
        <v>128</v>
      </c>
      <c r="E2709" s="169">
        <v>1</v>
      </c>
      <c r="F2709" s="170">
        <v>14.8</v>
      </c>
      <c r="G2709" s="170">
        <v>14.8</v>
      </c>
    </row>
    <row r="2710" spans="1:7" x14ac:dyDescent="0.25">
      <c r="A2710" s="165"/>
      <c r="B2710" s="165"/>
      <c r="C2710" s="165"/>
      <c r="D2710" s="165"/>
      <c r="E2710" s="233" t="s">
        <v>230</v>
      </c>
      <c r="F2710" s="233"/>
      <c r="G2710" s="171">
        <v>15.38</v>
      </c>
    </row>
    <row r="2711" spans="1:7" ht="22.5" x14ac:dyDescent="0.25">
      <c r="A2711" s="232" t="s">
        <v>231</v>
      </c>
      <c r="B2711" s="232"/>
      <c r="C2711" s="166" t="s">
        <v>226</v>
      </c>
      <c r="D2711" s="166" t="s">
        <v>227</v>
      </c>
      <c r="E2711" s="166" t="s">
        <v>228</v>
      </c>
      <c r="F2711" s="166" t="s">
        <v>229</v>
      </c>
      <c r="G2711" s="166" t="s">
        <v>3</v>
      </c>
    </row>
    <row r="2712" spans="1:7" ht="22.5" x14ac:dyDescent="0.25">
      <c r="A2712" s="167" t="s">
        <v>1666</v>
      </c>
      <c r="B2712" s="168" t="s">
        <v>1667</v>
      </c>
      <c r="C2712" s="167" t="s">
        <v>242</v>
      </c>
      <c r="D2712" s="167" t="s">
        <v>232</v>
      </c>
      <c r="E2712" s="169">
        <v>0.4476</v>
      </c>
      <c r="F2712" s="170">
        <v>20.3</v>
      </c>
      <c r="G2712" s="170">
        <v>9.09</v>
      </c>
    </row>
    <row r="2713" spans="1:7" x14ac:dyDescent="0.25">
      <c r="A2713" s="167" t="s">
        <v>1668</v>
      </c>
      <c r="B2713" s="168" t="s">
        <v>1669</v>
      </c>
      <c r="C2713" s="167" t="s">
        <v>242</v>
      </c>
      <c r="D2713" s="167" t="s">
        <v>232</v>
      </c>
      <c r="E2713" s="169">
        <v>0.4476</v>
      </c>
      <c r="F2713" s="170">
        <v>24.93</v>
      </c>
      <c r="G2713" s="170">
        <v>11.16</v>
      </c>
    </row>
    <row r="2714" spans="1:7" x14ac:dyDescent="0.25">
      <c r="A2714" s="165"/>
      <c r="B2714" s="165"/>
      <c r="C2714" s="165"/>
      <c r="D2714" s="165"/>
      <c r="E2714" s="233" t="s">
        <v>234</v>
      </c>
      <c r="F2714" s="233"/>
      <c r="G2714" s="171">
        <v>20.25</v>
      </c>
    </row>
    <row r="2715" spans="1:7" x14ac:dyDescent="0.25">
      <c r="A2715" s="165"/>
      <c r="B2715" s="165"/>
      <c r="C2715" s="165"/>
      <c r="D2715" s="165"/>
      <c r="E2715" s="234" t="s">
        <v>235</v>
      </c>
      <c r="F2715" s="234"/>
      <c r="G2715" s="172">
        <v>35.64</v>
      </c>
    </row>
    <row r="2716" spans="1:7" x14ac:dyDescent="0.25">
      <c r="A2716" s="165"/>
      <c r="B2716" s="165"/>
      <c r="C2716" s="165"/>
      <c r="D2716" s="165"/>
      <c r="E2716" s="234" t="s">
        <v>259</v>
      </c>
      <c r="F2716" s="234"/>
      <c r="G2716" s="172">
        <v>7.57</v>
      </c>
    </row>
    <row r="2717" spans="1:7" x14ac:dyDescent="0.25">
      <c r="A2717" s="165"/>
      <c r="B2717" s="165"/>
      <c r="C2717" s="165"/>
      <c r="D2717" s="165"/>
      <c r="E2717" s="234" t="s">
        <v>236</v>
      </c>
      <c r="F2717" s="234"/>
      <c r="G2717" s="172">
        <v>35.64</v>
      </c>
    </row>
    <row r="2718" spans="1:7" x14ac:dyDescent="0.25">
      <c r="A2718" s="165"/>
      <c r="B2718" s="165"/>
      <c r="C2718" s="165"/>
      <c r="D2718" s="165"/>
      <c r="E2718" s="234" t="s">
        <v>1016</v>
      </c>
      <c r="F2718" s="234"/>
      <c r="G2718" s="172">
        <v>9.27</v>
      </c>
    </row>
    <row r="2719" spans="1:7" x14ac:dyDescent="0.25">
      <c r="A2719" s="165"/>
      <c r="B2719" s="165"/>
      <c r="C2719" s="165"/>
      <c r="D2719" s="165"/>
      <c r="E2719" s="234" t="s">
        <v>1017</v>
      </c>
      <c r="F2719" s="234"/>
      <c r="G2719" s="172">
        <v>44.91</v>
      </c>
    </row>
    <row r="2720" spans="1:7" x14ac:dyDescent="0.25">
      <c r="A2720" s="165"/>
      <c r="B2720" s="165"/>
      <c r="C2720" s="230"/>
      <c r="D2720" s="230"/>
      <c r="E2720" s="165"/>
      <c r="F2720" s="165"/>
      <c r="G2720" s="165"/>
    </row>
    <row r="2721" spans="1:7" x14ac:dyDescent="0.25">
      <c r="A2721" s="231" t="s">
        <v>1739</v>
      </c>
      <c r="B2721" s="231"/>
      <c r="C2721" s="231"/>
      <c r="D2721" s="231"/>
      <c r="E2721" s="231"/>
      <c r="F2721" s="231"/>
      <c r="G2721" s="231"/>
    </row>
    <row r="2722" spans="1:7" ht="22.5" x14ac:dyDescent="0.25">
      <c r="A2722" s="232" t="s">
        <v>225</v>
      </c>
      <c r="B2722" s="232"/>
      <c r="C2722" s="166" t="s">
        <v>226</v>
      </c>
      <c r="D2722" s="166" t="s">
        <v>227</v>
      </c>
      <c r="E2722" s="166" t="s">
        <v>228</v>
      </c>
      <c r="F2722" s="166" t="s">
        <v>229</v>
      </c>
      <c r="G2722" s="166" t="s">
        <v>3</v>
      </c>
    </row>
    <row r="2723" spans="1:7" x14ac:dyDescent="0.25">
      <c r="A2723" s="167" t="s">
        <v>1740</v>
      </c>
      <c r="B2723" s="168" t="s">
        <v>1741</v>
      </c>
      <c r="C2723" s="167" t="s">
        <v>1047</v>
      </c>
      <c r="D2723" s="167" t="s">
        <v>128</v>
      </c>
      <c r="E2723" s="169">
        <v>1</v>
      </c>
      <c r="F2723" s="170">
        <v>1.03</v>
      </c>
      <c r="G2723" s="170">
        <v>1.03</v>
      </c>
    </row>
    <row r="2724" spans="1:7" x14ac:dyDescent="0.25">
      <c r="A2724" s="165"/>
      <c r="B2724" s="165"/>
      <c r="C2724" s="165"/>
      <c r="D2724" s="165"/>
      <c r="E2724" s="233" t="s">
        <v>230</v>
      </c>
      <c r="F2724" s="233"/>
      <c r="G2724" s="171">
        <v>1.03</v>
      </c>
    </row>
    <row r="2725" spans="1:7" ht="22.5" x14ac:dyDescent="0.25">
      <c r="A2725" s="232" t="s">
        <v>231</v>
      </c>
      <c r="B2725" s="232"/>
      <c r="C2725" s="166" t="s">
        <v>226</v>
      </c>
      <c r="D2725" s="166" t="s">
        <v>227</v>
      </c>
      <c r="E2725" s="166" t="s">
        <v>228</v>
      </c>
      <c r="F2725" s="166" t="s">
        <v>229</v>
      </c>
      <c r="G2725" s="166" t="s">
        <v>3</v>
      </c>
    </row>
    <row r="2726" spans="1:7" ht="22.5" x14ac:dyDescent="0.25">
      <c r="A2726" s="167" t="s">
        <v>1666</v>
      </c>
      <c r="B2726" s="168" t="s">
        <v>1667</v>
      </c>
      <c r="C2726" s="167" t="s">
        <v>242</v>
      </c>
      <c r="D2726" s="167" t="s">
        <v>232</v>
      </c>
      <c r="E2726" s="169">
        <v>0.245</v>
      </c>
      <c r="F2726" s="170">
        <v>20.3</v>
      </c>
      <c r="G2726" s="170">
        <v>4.97</v>
      </c>
    </row>
    <row r="2727" spans="1:7" x14ac:dyDescent="0.25">
      <c r="A2727" s="165"/>
      <c r="B2727" s="165"/>
      <c r="C2727" s="165"/>
      <c r="D2727" s="165"/>
      <c r="E2727" s="233" t="s">
        <v>234</v>
      </c>
      <c r="F2727" s="233"/>
      <c r="G2727" s="171">
        <v>4.97</v>
      </c>
    </row>
    <row r="2728" spans="1:7" x14ac:dyDescent="0.25">
      <c r="A2728" s="165"/>
      <c r="B2728" s="165"/>
      <c r="C2728" s="165"/>
      <c r="D2728" s="165"/>
      <c r="E2728" s="234" t="s">
        <v>235</v>
      </c>
      <c r="F2728" s="234"/>
      <c r="G2728" s="172">
        <v>6</v>
      </c>
    </row>
    <row r="2729" spans="1:7" x14ac:dyDescent="0.25">
      <c r="A2729" s="165"/>
      <c r="B2729" s="165"/>
      <c r="C2729" s="165"/>
      <c r="D2729" s="165"/>
      <c r="E2729" s="234" t="s">
        <v>259</v>
      </c>
      <c r="F2729" s="234"/>
      <c r="G2729" s="172">
        <v>1.82</v>
      </c>
    </row>
    <row r="2730" spans="1:7" x14ac:dyDescent="0.25">
      <c r="A2730" s="165"/>
      <c r="B2730" s="165"/>
      <c r="C2730" s="165"/>
      <c r="D2730" s="165"/>
      <c r="E2730" s="234" t="s">
        <v>236</v>
      </c>
      <c r="F2730" s="234"/>
      <c r="G2730" s="172">
        <v>6</v>
      </c>
    </row>
    <row r="2731" spans="1:7" x14ac:dyDescent="0.25">
      <c r="A2731" s="165"/>
      <c r="B2731" s="165"/>
      <c r="C2731" s="165"/>
      <c r="D2731" s="165"/>
      <c r="E2731" s="234" t="s">
        <v>1016</v>
      </c>
      <c r="F2731" s="234"/>
      <c r="G2731" s="172">
        <v>1.56</v>
      </c>
    </row>
    <row r="2732" spans="1:7" x14ac:dyDescent="0.25">
      <c r="A2732" s="165"/>
      <c r="B2732" s="165"/>
      <c r="C2732" s="165"/>
      <c r="D2732" s="165"/>
      <c r="E2732" s="234" t="s">
        <v>1017</v>
      </c>
      <c r="F2732" s="234"/>
      <c r="G2732" s="172">
        <v>7.56</v>
      </c>
    </row>
    <row r="2733" spans="1:7" x14ac:dyDescent="0.25">
      <c r="A2733" s="165"/>
      <c r="B2733" s="165"/>
      <c r="C2733" s="230"/>
      <c r="D2733" s="230"/>
      <c r="E2733" s="165"/>
      <c r="F2733" s="165"/>
      <c r="G2733" s="165"/>
    </row>
    <row r="2734" spans="1:7" x14ac:dyDescent="0.25">
      <c r="A2734" s="231" t="s">
        <v>1742</v>
      </c>
      <c r="B2734" s="231"/>
      <c r="C2734" s="231"/>
      <c r="D2734" s="231"/>
      <c r="E2734" s="231"/>
      <c r="F2734" s="231"/>
      <c r="G2734" s="231"/>
    </row>
    <row r="2735" spans="1:7" ht="22.5" x14ac:dyDescent="0.25">
      <c r="A2735" s="232" t="s">
        <v>225</v>
      </c>
      <c r="B2735" s="232"/>
      <c r="C2735" s="166" t="s">
        <v>226</v>
      </c>
      <c r="D2735" s="166" t="s">
        <v>227</v>
      </c>
      <c r="E2735" s="166" t="s">
        <v>228</v>
      </c>
      <c r="F2735" s="166" t="s">
        <v>229</v>
      </c>
      <c r="G2735" s="166" t="s">
        <v>3</v>
      </c>
    </row>
    <row r="2736" spans="1:7" x14ac:dyDescent="0.25">
      <c r="A2736" s="167" t="s">
        <v>1740</v>
      </c>
      <c r="B2736" s="168" t="s">
        <v>1741</v>
      </c>
      <c r="C2736" s="167" t="s">
        <v>1047</v>
      </c>
      <c r="D2736" s="167" t="s">
        <v>128</v>
      </c>
      <c r="E2736" s="169">
        <v>1</v>
      </c>
      <c r="F2736" s="170">
        <v>1.03</v>
      </c>
      <c r="G2736" s="170">
        <v>1.03</v>
      </c>
    </row>
    <row r="2737" spans="1:7" x14ac:dyDescent="0.25">
      <c r="A2737" s="165"/>
      <c r="B2737" s="165"/>
      <c r="C2737" s="165"/>
      <c r="D2737" s="165"/>
      <c r="E2737" s="233" t="s">
        <v>230</v>
      </c>
      <c r="F2737" s="233"/>
      <c r="G2737" s="171">
        <v>1.03</v>
      </c>
    </row>
    <row r="2738" spans="1:7" ht="22.5" x14ac:dyDescent="0.25">
      <c r="A2738" s="232" t="s">
        <v>231</v>
      </c>
      <c r="B2738" s="232"/>
      <c r="C2738" s="166" t="s">
        <v>226</v>
      </c>
      <c r="D2738" s="166" t="s">
        <v>227</v>
      </c>
      <c r="E2738" s="166" t="s">
        <v>228</v>
      </c>
      <c r="F2738" s="166" t="s">
        <v>229</v>
      </c>
      <c r="G2738" s="166" t="s">
        <v>3</v>
      </c>
    </row>
    <row r="2739" spans="1:7" ht="22.5" x14ac:dyDescent="0.25">
      <c r="A2739" s="167" t="s">
        <v>1666</v>
      </c>
      <c r="B2739" s="168" t="s">
        <v>1667</v>
      </c>
      <c r="C2739" s="167" t="s">
        <v>242</v>
      </c>
      <c r="D2739" s="167" t="s">
        <v>232</v>
      </c>
      <c r="E2739" s="169">
        <v>0.245</v>
      </c>
      <c r="F2739" s="170">
        <v>20.3</v>
      </c>
      <c r="G2739" s="170">
        <v>4.97</v>
      </c>
    </row>
    <row r="2740" spans="1:7" x14ac:dyDescent="0.25">
      <c r="A2740" s="165"/>
      <c r="B2740" s="165"/>
      <c r="C2740" s="165"/>
      <c r="D2740" s="165"/>
      <c r="E2740" s="233" t="s">
        <v>234</v>
      </c>
      <c r="F2740" s="233"/>
      <c r="G2740" s="171">
        <v>4.97</v>
      </c>
    </row>
    <row r="2741" spans="1:7" x14ac:dyDescent="0.25">
      <c r="A2741" s="165"/>
      <c r="B2741" s="165"/>
      <c r="C2741" s="165"/>
      <c r="D2741" s="165"/>
      <c r="E2741" s="234" t="s">
        <v>235</v>
      </c>
      <c r="F2741" s="234"/>
      <c r="G2741" s="172">
        <v>6</v>
      </c>
    </row>
    <row r="2742" spans="1:7" x14ac:dyDescent="0.25">
      <c r="A2742" s="165"/>
      <c r="B2742" s="165"/>
      <c r="C2742" s="165"/>
      <c r="D2742" s="165"/>
      <c r="E2742" s="234" t="s">
        <v>259</v>
      </c>
      <c r="F2742" s="234"/>
      <c r="G2742" s="172">
        <v>1.82</v>
      </c>
    </row>
    <row r="2743" spans="1:7" x14ac:dyDescent="0.25">
      <c r="A2743" s="165"/>
      <c r="B2743" s="165"/>
      <c r="C2743" s="165"/>
      <c r="D2743" s="165"/>
      <c r="E2743" s="234" t="s">
        <v>236</v>
      </c>
      <c r="F2743" s="234"/>
      <c r="G2743" s="172">
        <v>6</v>
      </c>
    </row>
    <row r="2744" spans="1:7" x14ac:dyDescent="0.25">
      <c r="A2744" s="165"/>
      <c r="B2744" s="165"/>
      <c r="C2744" s="165"/>
      <c r="D2744" s="165"/>
      <c r="E2744" s="234" t="s">
        <v>1016</v>
      </c>
      <c r="F2744" s="234"/>
      <c r="G2744" s="172">
        <v>1.56</v>
      </c>
    </row>
    <row r="2745" spans="1:7" x14ac:dyDescent="0.25">
      <c r="A2745" s="165"/>
      <c r="B2745" s="165"/>
      <c r="C2745" s="165"/>
      <c r="D2745" s="165"/>
      <c r="E2745" s="234" t="s">
        <v>1017</v>
      </c>
      <c r="F2745" s="234"/>
      <c r="G2745" s="172">
        <v>7.56</v>
      </c>
    </row>
    <row r="2746" spans="1:7" x14ac:dyDescent="0.25">
      <c r="A2746" s="165"/>
      <c r="B2746" s="165"/>
      <c r="C2746" s="230"/>
      <c r="D2746" s="230"/>
      <c r="E2746" s="165"/>
      <c r="F2746" s="165"/>
      <c r="G2746" s="165"/>
    </row>
    <row r="2747" spans="1:7" x14ac:dyDescent="0.25">
      <c r="A2747" s="231" t="s">
        <v>1743</v>
      </c>
      <c r="B2747" s="231"/>
      <c r="C2747" s="231"/>
      <c r="D2747" s="231"/>
      <c r="E2747" s="231"/>
      <c r="F2747" s="231"/>
      <c r="G2747" s="231"/>
    </row>
    <row r="2748" spans="1:7" ht="22.5" x14ac:dyDescent="0.25">
      <c r="A2748" s="232" t="s">
        <v>225</v>
      </c>
      <c r="B2748" s="232"/>
      <c r="C2748" s="166" t="s">
        <v>226</v>
      </c>
      <c r="D2748" s="166" t="s">
        <v>227</v>
      </c>
      <c r="E2748" s="166" t="s">
        <v>228</v>
      </c>
      <c r="F2748" s="166" t="s">
        <v>229</v>
      </c>
      <c r="G2748" s="166" t="s">
        <v>3</v>
      </c>
    </row>
    <row r="2749" spans="1:7" ht="22.5" x14ac:dyDescent="0.25">
      <c r="A2749" s="167" t="s">
        <v>1744</v>
      </c>
      <c r="B2749" s="168" t="s">
        <v>1745</v>
      </c>
      <c r="C2749" s="167" t="s">
        <v>242</v>
      </c>
      <c r="D2749" s="167" t="s">
        <v>128</v>
      </c>
      <c r="E2749" s="169">
        <v>1</v>
      </c>
      <c r="F2749" s="170">
        <v>7.33</v>
      </c>
      <c r="G2749" s="170">
        <v>7.33</v>
      </c>
    </row>
    <row r="2750" spans="1:7" x14ac:dyDescent="0.25">
      <c r="A2750" s="165"/>
      <c r="B2750" s="165"/>
      <c r="C2750" s="165"/>
      <c r="D2750" s="165"/>
      <c r="E2750" s="233" t="s">
        <v>230</v>
      </c>
      <c r="F2750" s="233"/>
      <c r="G2750" s="171">
        <v>7.33</v>
      </c>
    </row>
    <row r="2751" spans="1:7" ht="22.5" x14ac:dyDescent="0.25">
      <c r="A2751" s="232" t="s">
        <v>231</v>
      </c>
      <c r="B2751" s="232"/>
      <c r="C2751" s="166" t="s">
        <v>226</v>
      </c>
      <c r="D2751" s="166" t="s">
        <v>227</v>
      </c>
      <c r="E2751" s="166" t="s">
        <v>228</v>
      </c>
      <c r="F2751" s="166" t="s">
        <v>229</v>
      </c>
      <c r="G2751" s="166" t="s">
        <v>3</v>
      </c>
    </row>
    <row r="2752" spans="1:7" ht="22.5" x14ac:dyDescent="0.25">
      <c r="A2752" s="167" t="s">
        <v>1666</v>
      </c>
      <c r="B2752" s="168" t="s">
        <v>1667</v>
      </c>
      <c r="C2752" s="167" t="s">
        <v>242</v>
      </c>
      <c r="D2752" s="167" t="s">
        <v>232</v>
      </c>
      <c r="E2752" s="169">
        <v>0.3</v>
      </c>
      <c r="F2752" s="170">
        <v>20.3</v>
      </c>
      <c r="G2752" s="170">
        <v>6.09</v>
      </c>
    </row>
    <row r="2753" spans="1:7" x14ac:dyDescent="0.25">
      <c r="A2753" s="167" t="s">
        <v>1668</v>
      </c>
      <c r="B2753" s="168" t="s">
        <v>1669</v>
      </c>
      <c r="C2753" s="167" t="s">
        <v>242</v>
      </c>
      <c r="D2753" s="167" t="s">
        <v>232</v>
      </c>
      <c r="E2753" s="169">
        <v>0.3</v>
      </c>
      <c r="F2753" s="170">
        <v>24.93</v>
      </c>
      <c r="G2753" s="170">
        <v>7.48</v>
      </c>
    </row>
    <row r="2754" spans="1:7" x14ac:dyDescent="0.25">
      <c r="A2754" s="165"/>
      <c r="B2754" s="165"/>
      <c r="C2754" s="165"/>
      <c r="D2754" s="165"/>
      <c r="E2754" s="233" t="s">
        <v>234</v>
      </c>
      <c r="F2754" s="233"/>
      <c r="G2754" s="171">
        <v>13.57</v>
      </c>
    </row>
    <row r="2755" spans="1:7" x14ac:dyDescent="0.25">
      <c r="A2755" s="165"/>
      <c r="B2755" s="165"/>
      <c r="C2755" s="165"/>
      <c r="D2755" s="165"/>
      <c r="E2755" s="234" t="s">
        <v>235</v>
      </c>
      <c r="F2755" s="234"/>
      <c r="G2755" s="172">
        <v>20.9</v>
      </c>
    </row>
    <row r="2756" spans="1:7" x14ac:dyDescent="0.25">
      <c r="A2756" s="165"/>
      <c r="B2756" s="165"/>
      <c r="C2756" s="165"/>
      <c r="D2756" s="165"/>
      <c r="E2756" s="234" t="s">
        <v>259</v>
      </c>
      <c r="F2756" s="234"/>
      <c r="G2756" s="172">
        <v>5.41</v>
      </c>
    </row>
    <row r="2757" spans="1:7" x14ac:dyDescent="0.25">
      <c r="A2757" s="165"/>
      <c r="B2757" s="165"/>
      <c r="C2757" s="165"/>
      <c r="D2757" s="165"/>
      <c r="E2757" s="234" t="s">
        <v>236</v>
      </c>
      <c r="F2757" s="234"/>
      <c r="G2757" s="172">
        <v>20.9</v>
      </c>
    </row>
    <row r="2758" spans="1:7" x14ac:dyDescent="0.25">
      <c r="A2758" s="165"/>
      <c r="B2758" s="165"/>
      <c r="C2758" s="165"/>
      <c r="D2758" s="165"/>
      <c r="E2758" s="234" t="s">
        <v>1016</v>
      </c>
      <c r="F2758" s="234"/>
      <c r="G2758" s="172">
        <v>5.44</v>
      </c>
    </row>
    <row r="2759" spans="1:7" x14ac:dyDescent="0.25">
      <c r="A2759" s="165"/>
      <c r="B2759" s="165"/>
      <c r="C2759" s="165"/>
      <c r="D2759" s="165"/>
      <c r="E2759" s="234" t="s">
        <v>1017</v>
      </c>
      <c r="F2759" s="234"/>
      <c r="G2759" s="172">
        <v>26.34</v>
      </c>
    </row>
    <row r="2760" spans="1:7" x14ac:dyDescent="0.25">
      <c r="A2760" s="165"/>
      <c r="B2760" s="165"/>
      <c r="C2760" s="230"/>
      <c r="D2760" s="230"/>
      <c r="E2760" s="165"/>
      <c r="F2760" s="165"/>
      <c r="G2760" s="165"/>
    </row>
    <row r="2761" spans="1:7" x14ac:dyDescent="0.25">
      <c r="A2761" s="231" t="s">
        <v>1746</v>
      </c>
      <c r="B2761" s="231"/>
      <c r="C2761" s="231"/>
      <c r="D2761" s="231"/>
      <c r="E2761" s="231"/>
      <c r="F2761" s="231"/>
      <c r="G2761" s="231"/>
    </row>
    <row r="2762" spans="1:7" ht="22.5" x14ac:dyDescent="0.25">
      <c r="A2762" s="232" t="s">
        <v>225</v>
      </c>
      <c r="B2762" s="232"/>
      <c r="C2762" s="166" t="s">
        <v>226</v>
      </c>
      <c r="D2762" s="166" t="s">
        <v>227</v>
      </c>
      <c r="E2762" s="166" t="s">
        <v>228</v>
      </c>
      <c r="F2762" s="166" t="s">
        <v>229</v>
      </c>
      <c r="G2762" s="166" t="s">
        <v>3</v>
      </c>
    </row>
    <row r="2763" spans="1:7" ht="22.5" x14ac:dyDescent="0.25">
      <c r="A2763" s="167" t="s">
        <v>1747</v>
      </c>
      <c r="B2763" s="168" t="s">
        <v>1748</v>
      </c>
      <c r="C2763" s="167" t="s">
        <v>242</v>
      </c>
      <c r="D2763" s="167" t="s">
        <v>128</v>
      </c>
      <c r="E2763" s="169">
        <v>1</v>
      </c>
      <c r="F2763" s="170">
        <v>3.5</v>
      </c>
      <c r="G2763" s="170">
        <v>3.5</v>
      </c>
    </row>
    <row r="2764" spans="1:7" x14ac:dyDescent="0.25">
      <c r="A2764" s="165"/>
      <c r="B2764" s="165"/>
      <c r="C2764" s="165"/>
      <c r="D2764" s="165"/>
      <c r="E2764" s="233" t="s">
        <v>230</v>
      </c>
      <c r="F2764" s="233"/>
      <c r="G2764" s="171">
        <v>3.5</v>
      </c>
    </row>
    <row r="2765" spans="1:7" ht="22.5" x14ac:dyDescent="0.25">
      <c r="A2765" s="232" t="s">
        <v>231</v>
      </c>
      <c r="B2765" s="232"/>
      <c r="C2765" s="166" t="s">
        <v>226</v>
      </c>
      <c r="D2765" s="166" t="s">
        <v>227</v>
      </c>
      <c r="E2765" s="166" t="s">
        <v>228</v>
      </c>
      <c r="F2765" s="166" t="s">
        <v>229</v>
      </c>
      <c r="G2765" s="166" t="s">
        <v>3</v>
      </c>
    </row>
    <row r="2766" spans="1:7" ht="22.5" x14ac:dyDescent="0.25">
      <c r="A2766" s="167" t="s">
        <v>1666</v>
      </c>
      <c r="B2766" s="168" t="s">
        <v>1667</v>
      </c>
      <c r="C2766" s="167" t="s">
        <v>242</v>
      </c>
      <c r="D2766" s="167" t="s">
        <v>232</v>
      </c>
      <c r="E2766" s="169">
        <v>0.11</v>
      </c>
      <c r="F2766" s="170">
        <v>20.3</v>
      </c>
      <c r="G2766" s="170">
        <v>2.23</v>
      </c>
    </row>
    <row r="2767" spans="1:7" x14ac:dyDescent="0.25">
      <c r="A2767" s="167" t="s">
        <v>1668</v>
      </c>
      <c r="B2767" s="168" t="s">
        <v>1669</v>
      </c>
      <c r="C2767" s="167" t="s">
        <v>242</v>
      </c>
      <c r="D2767" s="167" t="s">
        <v>232</v>
      </c>
      <c r="E2767" s="169">
        <v>0.11</v>
      </c>
      <c r="F2767" s="170">
        <v>24.93</v>
      </c>
      <c r="G2767" s="170">
        <v>2.74</v>
      </c>
    </row>
    <row r="2768" spans="1:7" x14ac:dyDescent="0.25">
      <c r="A2768" s="165"/>
      <c r="B2768" s="165"/>
      <c r="C2768" s="165"/>
      <c r="D2768" s="165"/>
      <c r="E2768" s="233" t="s">
        <v>234</v>
      </c>
      <c r="F2768" s="233"/>
      <c r="G2768" s="171">
        <v>4.97</v>
      </c>
    </row>
    <row r="2769" spans="1:7" x14ac:dyDescent="0.25">
      <c r="A2769" s="165"/>
      <c r="B2769" s="165"/>
      <c r="C2769" s="165"/>
      <c r="D2769" s="165"/>
      <c r="E2769" s="234" t="s">
        <v>235</v>
      </c>
      <c r="F2769" s="234"/>
      <c r="G2769" s="172">
        <v>8.4700000000000006</v>
      </c>
    </row>
    <row r="2770" spans="1:7" x14ac:dyDescent="0.25">
      <c r="A2770" s="165"/>
      <c r="B2770" s="165"/>
      <c r="C2770" s="165"/>
      <c r="D2770" s="165"/>
      <c r="E2770" s="234" t="s">
        <v>259</v>
      </c>
      <c r="F2770" s="234"/>
      <c r="G2770" s="172">
        <v>2.0299999999999998</v>
      </c>
    </row>
    <row r="2771" spans="1:7" x14ac:dyDescent="0.25">
      <c r="A2771" s="165"/>
      <c r="B2771" s="165"/>
      <c r="C2771" s="165"/>
      <c r="D2771" s="165"/>
      <c r="E2771" s="234" t="s">
        <v>236</v>
      </c>
      <c r="F2771" s="234"/>
      <c r="G2771" s="172">
        <v>8.4700000000000006</v>
      </c>
    </row>
    <row r="2772" spans="1:7" x14ac:dyDescent="0.25">
      <c r="A2772" s="165"/>
      <c r="B2772" s="165"/>
      <c r="C2772" s="165"/>
      <c r="D2772" s="165"/>
      <c r="E2772" s="234" t="s">
        <v>1016</v>
      </c>
      <c r="F2772" s="234"/>
      <c r="G2772" s="172">
        <v>2.2000000000000002</v>
      </c>
    </row>
    <row r="2773" spans="1:7" x14ac:dyDescent="0.25">
      <c r="A2773" s="165"/>
      <c r="B2773" s="165"/>
      <c r="C2773" s="165"/>
      <c r="D2773" s="165"/>
      <c r="E2773" s="234" t="s">
        <v>1017</v>
      </c>
      <c r="F2773" s="234"/>
      <c r="G2773" s="172">
        <v>10.67</v>
      </c>
    </row>
    <row r="2774" spans="1:7" x14ac:dyDescent="0.25">
      <c r="A2774" s="165"/>
      <c r="B2774" s="165"/>
      <c r="C2774" s="230"/>
      <c r="D2774" s="230"/>
      <c r="E2774" s="165"/>
      <c r="F2774" s="165"/>
      <c r="G2774" s="165"/>
    </row>
    <row r="2775" spans="1:7" x14ac:dyDescent="0.25">
      <c r="A2775" s="231" t="s">
        <v>1749</v>
      </c>
      <c r="B2775" s="231"/>
      <c r="C2775" s="231"/>
      <c r="D2775" s="231"/>
      <c r="E2775" s="231"/>
      <c r="F2775" s="231"/>
      <c r="G2775" s="231"/>
    </row>
    <row r="2776" spans="1:7" ht="22.5" x14ac:dyDescent="0.25">
      <c r="A2776" s="232" t="s">
        <v>225</v>
      </c>
      <c r="B2776" s="232"/>
      <c r="C2776" s="166" t="s">
        <v>226</v>
      </c>
      <c r="D2776" s="166" t="s">
        <v>227</v>
      </c>
      <c r="E2776" s="166" t="s">
        <v>228</v>
      </c>
      <c r="F2776" s="166" t="s">
        <v>229</v>
      </c>
      <c r="G2776" s="166" t="s">
        <v>3</v>
      </c>
    </row>
    <row r="2777" spans="1:7" ht="22.5" x14ac:dyDescent="0.25">
      <c r="A2777" s="167" t="s">
        <v>1747</v>
      </c>
      <c r="B2777" s="168" t="s">
        <v>1748</v>
      </c>
      <c r="C2777" s="167" t="s">
        <v>242</v>
      </c>
      <c r="D2777" s="167" t="s">
        <v>128</v>
      </c>
      <c r="E2777" s="169">
        <v>1</v>
      </c>
      <c r="F2777" s="170">
        <v>3.5</v>
      </c>
      <c r="G2777" s="170">
        <v>3.5</v>
      </c>
    </row>
    <row r="2778" spans="1:7" x14ac:dyDescent="0.25">
      <c r="A2778" s="165"/>
      <c r="B2778" s="165"/>
      <c r="C2778" s="165"/>
      <c r="D2778" s="165"/>
      <c r="E2778" s="233" t="s">
        <v>230</v>
      </c>
      <c r="F2778" s="233"/>
      <c r="G2778" s="171">
        <v>3.5</v>
      </c>
    </row>
    <row r="2779" spans="1:7" ht="22.5" x14ac:dyDescent="0.25">
      <c r="A2779" s="232" t="s">
        <v>231</v>
      </c>
      <c r="B2779" s="232"/>
      <c r="C2779" s="166" t="s">
        <v>226</v>
      </c>
      <c r="D2779" s="166" t="s">
        <v>227</v>
      </c>
      <c r="E2779" s="166" t="s">
        <v>228</v>
      </c>
      <c r="F2779" s="166" t="s">
        <v>229</v>
      </c>
      <c r="G2779" s="166" t="s">
        <v>3</v>
      </c>
    </row>
    <row r="2780" spans="1:7" ht="22.5" x14ac:dyDescent="0.25">
      <c r="A2780" s="167" t="s">
        <v>1666</v>
      </c>
      <c r="B2780" s="168" t="s">
        <v>1667</v>
      </c>
      <c r="C2780" s="167" t="s">
        <v>242</v>
      </c>
      <c r="D2780" s="167" t="s">
        <v>232</v>
      </c>
      <c r="E2780" s="169">
        <v>0.11</v>
      </c>
      <c r="F2780" s="170">
        <v>20.3</v>
      </c>
      <c r="G2780" s="170">
        <v>2.23</v>
      </c>
    </row>
    <row r="2781" spans="1:7" x14ac:dyDescent="0.25">
      <c r="A2781" s="167" t="s">
        <v>1668</v>
      </c>
      <c r="B2781" s="168" t="s">
        <v>1669</v>
      </c>
      <c r="C2781" s="167" t="s">
        <v>242</v>
      </c>
      <c r="D2781" s="167" t="s">
        <v>232</v>
      </c>
      <c r="E2781" s="169">
        <v>0.11</v>
      </c>
      <c r="F2781" s="170">
        <v>24.93</v>
      </c>
      <c r="G2781" s="170">
        <v>2.74</v>
      </c>
    </row>
    <row r="2782" spans="1:7" x14ac:dyDescent="0.25">
      <c r="A2782" s="165"/>
      <c r="B2782" s="165"/>
      <c r="C2782" s="165"/>
      <c r="D2782" s="165"/>
      <c r="E2782" s="233" t="s">
        <v>234</v>
      </c>
      <c r="F2782" s="233"/>
      <c r="G2782" s="171">
        <v>4.97</v>
      </c>
    </row>
    <row r="2783" spans="1:7" x14ac:dyDescent="0.25">
      <c r="A2783" s="165"/>
      <c r="B2783" s="165"/>
      <c r="C2783" s="165"/>
      <c r="D2783" s="165"/>
      <c r="E2783" s="234" t="s">
        <v>235</v>
      </c>
      <c r="F2783" s="234"/>
      <c r="G2783" s="172">
        <v>8.4700000000000006</v>
      </c>
    </row>
    <row r="2784" spans="1:7" x14ac:dyDescent="0.25">
      <c r="A2784" s="165"/>
      <c r="B2784" s="165"/>
      <c r="C2784" s="165"/>
      <c r="D2784" s="165"/>
      <c r="E2784" s="234" t="s">
        <v>259</v>
      </c>
      <c r="F2784" s="234"/>
      <c r="G2784" s="172">
        <v>2.0299999999999998</v>
      </c>
    </row>
    <row r="2785" spans="1:7" x14ac:dyDescent="0.25">
      <c r="A2785" s="165"/>
      <c r="B2785" s="165"/>
      <c r="C2785" s="165"/>
      <c r="D2785" s="165"/>
      <c r="E2785" s="234" t="s">
        <v>236</v>
      </c>
      <c r="F2785" s="234"/>
      <c r="G2785" s="172">
        <v>8.4700000000000006</v>
      </c>
    </row>
    <row r="2786" spans="1:7" x14ac:dyDescent="0.25">
      <c r="A2786" s="165"/>
      <c r="B2786" s="165"/>
      <c r="C2786" s="165"/>
      <c r="D2786" s="165"/>
      <c r="E2786" s="234" t="s">
        <v>1016</v>
      </c>
      <c r="F2786" s="234"/>
      <c r="G2786" s="172">
        <v>2.2000000000000002</v>
      </c>
    </row>
    <row r="2787" spans="1:7" x14ac:dyDescent="0.25">
      <c r="A2787" s="165"/>
      <c r="B2787" s="165"/>
      <c r="C2787" s="165"/>
      <c r="D2787" s="165"/>
      <c r="E2787" s="234" t="s">
        <v>1017</v>
      </c>
      <c r="F2787" s="234"/>
      <c r="G2787" s="172">
        <v>10.67</v>
      </c>
    </row>
    <row r="2788" spans="1:7" x14ac:dyDescent="0.25">
      <c r="A2788" s="165"/>
      <c r="B2788" s="165"/>
      <c r="C2788" s="230"/>
      <c r="D2788" s="230"/>
      <c r="E2788" s="165"/>
      <c r="F2788" s="165"/>
      <c r="G2788" s="165"/>
    </row>
    <row r="2789" spans="1:7" x14ac:dyDescent="0.25">
      <c r="A2789" s="231" t="s">
        <v>1750</v>
      </c>
      <c r="B2789" s="231"/>
      <c r="C2789" s="231"/>
      <c r="D2789" s="231"/>
      <c r="E2789" s="231"/>
      <c r="F2789" s="231"/>
      <c r="G2789" s="231"/>
    </row>
    <row r="2790" spans="1:7" ht="22.5" x14ac:dyDescent="0.25">
      <c r="A2790" s="232" t="s">
        <v>225</v>
      </c>
      <c r="B2790" s="232"/>
      <c r="C2790" s="166" t="s">
        <v>226</v>
      </c>
      <c r="D2790" s="166" t="s">
        <v>227</v>
      </c>
      <c r="E2790" s="166" t="s">
        <v>228</v>
      </c>
      <c r="F2790" s="166" t="s">
        <v>229</v>
      </c>
      <c r="G2790" s="166" t="s">
        <v>3</v>
      </c>
    </row>
    <row r="2791" spans="1:7" ht="22.5" x14ac:dyDescent="0.25">
      <c r="A2791" s="167" t="s">
        <v>1744</v>
      </c>
      <c r="B2791" s="168" t="s">
        <v>1745</v>
      </c>
      <c r="C2791" s="167" t="s">
        <v>242</v>
      </c>
      <c r="D2791" s="167" t="s">
        <v>128</v>
      </c>
      <c r="E2791" s="169">
        <v>1</v>
      </c>
      <c r="F2791" s="170">
        <v>7.33</v>
      </c>
      <c r="G2791" s="170">
        <v>7.33</v>
      </c>
    </row>
    <row r="2792" spans="1:7" x14ac:dyDescent="0.25">
      <c r="A2792" s="165"/>
      <c r="B2792" s="165"/>
      <c r="C2792" s="165"/>
      <c r="D2792" s="165"/>
      <c r="E2792" s="233" t="s">
        <v>230</v>
      </c>
      <c r="F2792" s="233"/>
      <c r="G2792" s="171">
        <v>7.33</v>
      </c>
    </row>
    <row r="2793" spans="1:7" ht="22.5" x14ac:dyDescent="0.25">
      <c r="A2793" s="232" t="s">
        <v>231</v>
      </c>
      <c r="B2793" s="232"/>
      <c r="C2793" s="166" t="s">
        <v>226</v>
      </c>
      <c r="D2793" s="166" t="s">
        <v>227</v>
      </c>
      <c r="E2793" s="166" t="s">
        <v>228</v>
      </c>
      <c r="F2793" s="166" t="s">
        <v>229</v>
      </c>
      <c r="G2793" s="166" t="s">
        <v>3</v>
      </c>
    </row>
    <row r="2794" spans="1:7" ht="22.5" x14ac:dyDescent="0.25">
      <c r="A2794" s="167" t="s">
        <v>1666</v>
      </c>
      <c r="B2794" s="168" t="s">
        <v>1667</v>
      </c>
      <c r="C2794" s="167" t="s">
        <v>242</v>
      </c>
      <c r="D2794" s="167" t="s">
        <v>232</v>
      </c>
      <c r="E2794" s="169">
        <v>0.3</v>
      </c>
      <c r="F2794" s="170">
        <v>20.3</v>
      </c>
      <c r="G2794" s="170">
        <v>6.09</v>
      </c>
    </row>
    <row r="2795" spans="1:7" x14ac:dyDescent="0.25">
      <c r="A2795" s="167" t="s">
        <v>1668</v>
      </c>
      <c r="B2795" s="168" t="s">
        <v>1669</v>
      </c>
      <c r="C2795" s="167" t="s">
        <v>242</v>
      </c>
      <c r="D2795" s="167" t="s">
        <v>232</v>
      </c>
      <c r="E2795" s="169">
        <v>0.3</v>
      </c>
      <c r="F2795" s="170">
        <v>24.93</v>
      </c>
      <c r="G2795" s="170">
        <v>7.48</v>
      </c>
    </row>
    <row r="2796" spans="1:7" x14ac:dyDescent="0.25">
      <c r="A2796" s="165"/>
      <c r="B2796" s="165"/>
      <c r="C2796" s="165"/>
      <c r="D2796" s="165"/>
      <c r="E2796" s="233" t="s">
        <v>234</v>
      </c>
      <c r="F2796" s="233"/>
      <c r="G2796" s="171">
        <v>13.57</v>
      </c>
    </row>
    <row r="2797" spans="1:7" x14ac:dyDescent="0.25">
      <c r="A2797" s="165"/>
      <c r="B2797" s="165"/>
      <c r="C2797" s="165"/>
      <c r="D2797" s="165"/>
      <c r="E2797" s="234" t="s">
        <v>235</v>
      </c>
      <c r="F2797" s="234"/>
      <c r="G2797" s="172">
        <v>20.9</v>
      </c>
    </row>
    <row r="2798" spans="1:7" x14ac:dyDescent="0.25">
      <c r="A2798" s="165"/>
      <c r="B2798" s="165"/>
      <c r="C2798" s="165"/>
      <c r="D2798" s="165"/>
      <c r="E2798" s="234" t="s">
        <v>259</v>
      </c>
      <c r="F2798" s="234"/>
      <c r="G2798" s="172">
        <v>5.41</v>
      </c>
    </row>
    <row r="2799" spans="1:7" x14ac:dyDescent="0.25">
      <c r="A2799" s="165"/>
      <c r="B2799" s="165"/>
      <c r="C2799" s="165"/>
      <c r="D2799" s="165"/>
      <c r="E2799" s="234" t="s">
        <v>236</v>
      </c>
      <c r="F2799" s="234"/>
      <c r="G2799" s="172">
        <v>20.9</v>
      </c>
    </row>
    <row r="2800" spans="1:7" x14ac:dyDescent="0.25">
      <c r="A2800" s="165"/>
      <c r="B2800" s="165"/>
      <c r="C2800" s="165"/>
      <c r="D2800" s="165"/>
      <c r="E2800" s="234" t="s">
        <v>1016</v>
      </c>
      <c r="F2800" s="234"/>
      <c r="G2800" s="172">
        <v>5.44</v>
      </c>
    </row>
    <row r="2801" spans="1:7" x14ac:dyDescent="0.25">
      <c r="A2801" s="165"/>
      <c r="B2801" s="165"/>
      <c r="C2801" s="165"/>
      <c r="D2801" s="165"/>
      <c r="E2801" s="234" t="s">
        <v>1017</v>
      </c>
      <c r="F2801" s="234"/>
      <c r="G2801" s="172">
        <v>26.34</v>
      </c>
    </row>
    <row r="2802" spans="1:7" x14ac:dyDescent="0.25">
      <c r="A2802" s="165"/>
      <c r="B2802" s="165"/>
      <c r="C2802" s="230"/>
      <c r="D2802" s="230"/>
      <c r="E2802" s="165"/>
      <c r="F2802" s="165"/>
      <c r="G2802" s="165"/>
    </row>
    <row r="2803" spans="1:7" x14ac:dyDescent="0.25">
      <c r="A2803" s="231" t="s">
        <v>1751</v>
      </c>
      <c r="B2803" s="231"/>
      <c r="C2803" s="231"/>
      <c r="D2803" s="231"/>
      <c r="E2803" s="231"/>
      <c r="F2803" s="231"/>
      <c r="G2803" s="231"/>
    </row>
    <row r="2804" spans="1:7" ht="22.5" x14ac:dyDescent="0.25">
      <c r="A2804" s="232" t="s">
        <v>225</v>
      </c>
      <c r="B2804" s="232"/>
      <c r="C2804" s="166" t="s">
        <v>226</v>
      </c>
      <c r="D2804" s="166" t="s">
        <v>227</v>
      </c>
      <c r="E2804" s="166" t="s">
        <v>228</v>
      </c>
      <c r="F2804" s="166" t="s">
        <v>229</v>
      </c>
      <c r="G2804" s="166" t="s">
        <v>3</v>
      </c>
    </row>
    <row r="2805" spans="1:7" ht="22.5" x14ac:dyDescent="0.25">
      <c r="A2805" s="167" t="s">
        <v>1752</v>
      </c>
      <c r="B2805" s="168" t="s">
        <v>1753</v>
      </c>
      <c r="C2805" s="167" t="s">
        <v>242</v>
      </c>
      <c r="D2805" s="167" t="s">
        <v>128</v>
      </c>
      <c r="E2805" s="169">
        <v>1</v>
      </c>
      <c r="F2805" s="170">
        <v>1.04</v>
      </c>
      <c r="G2805" s="170">
        <v>1.04</v>
      </c>
    </row>
    <row r="2806" spans="1:7" x14ac:dyDescent="0.25">
      <c r="A2806" s="165"/>
      <c r="B2806" s="165"/>
      <c r="C2806" s="165"/>
      <c r="D2806" s="165"/>
      <c r="E2806" s="233" t="s">
        <v>230</v>
      </c>
      <c r="F2806" s="233"/>
      <c r="G2806" s="171">
        <v>1.04</v>
      </c>
    </row>
    <row r="2807" spans="1:7" ht="22.5" x14ac:dyDescent="0.25">
      <c r="A2807" s="232" t="s">
        <v>231</v>
      </c>
      <c r="B2807" s="232"/>
      <c r="C2807" s="166" t="s">
        <v>226</v>
      </c>
      <c r="D2807" s="166" t="s">
        <v>227</v>
      </c>
      <c r="E2807" s="166" t="s">
        <v>228</v>
      </c>
      <c r="F2807" s="166" t="s">
        <v>229</v>
      </c>
      <c r="G2807" s="166" t="s">
        <v>3</v>
      </c>
    </row>
    <row r="2808" spans="1:7" ht="22.5" x14ac:dyDescent="0.25">
      <c r="A2808" s="167" t="s">
        <v>1666</v>
      </c>
      <c r="B2808" s="168" t="s">
        <v>1667</v>
      </c>
      <c r="C2808" s="167" t="s">
        <v>242</v>
      </c>
      <c r="D2808" s="167" t="s">
        <v>232</v>
      </c>
      <c r="E2808" s="169">
        <v>7.0000000000000007E-2</v>
      </c>
      <c r="F2808" s="170">
        <v>20.3</v>
      </c>
      <c r="G2808" s="170">
        <v>1.42</v>
      </c>
    </row>
    <row r="2809" spans="1:7" x14ac:dyDescent="0.25">
      <c r="A2809" s="167" t="s">
        <v>1668</v>
      </c>
      <c r="B2809" s="168" t="s">
        <v>1669</v>
      </c>
      <c r="C2809" s="167" t="s">
        <v>242</v>
      </c>
      <c r="D2809" s="167" t="s">
        <v>232</v>
      </c>
      <c r="E2809" s="169">
        <v>7.0000000000000007E-2</v>
      </c>
      <c r="F2809" s="170">
        <v>24.93</v>
      </c>
      <c r="G2809" s="170">
        <v>1.75</v>
      </c>
    </row>
    <row r="2810" spans="1:7" x14ac:dyDescent="0.25">
      <c r="A2810" s="165"/>
      <c r="B2810" s="165"/>
      <c r="C2810" s="165"/>
      <c r="D2810" s="165"/>
      <c r="E2810" s="233" t="s">
        <v>234</v>
      </c>
      <c r="F2810" s="233"/>
      <c r="G2810" s="171">
        <v>3.17</v>
      </c>
    </row>
    <row r="2811" spans="1:7" x14ac:dyDescent="0.25">
      <c r="A2811" s="165"/>
      <c r="B2811" s="165"/>
      <c r="C2811" s="165"/>
      <c r="D2811" s="165"/>
      <c r="E2811" s="234" t="s">
        <v>235</v>
      </c>
      <c r="F2811" s="234"/>
      <c r="G2811" s="172">
        <v>4.21</v>
      </c>
    </row>
    <row r="2812" spans="1:7" x14ac:dyDescent="0.25">
      <c r="A2812" s="165"/>
      <c r="B2812" s="165"/>
      <c r="C2812" s="165"/>
      <c r="D2812" s="165"/>
      <c r="E2812" s="234" t="s">
        <v>259</v>
      </c>
      <c r="F2812" s="234"/>
      <c r="G2812" s="172">
        <v>1.24</v>
      </c>
    </row>
    <row r="2813" spans="1:7" x14ac:dyDescent="0.25">
      <c r="A2813" s="165"/>
      <c r="B2813" s="165"/>
      <c r="C2813" s="165"/>
      <c r="D2813" s="165"/>
      <c r="E2813" s="234" t="s">
        <v>236</v>
      </c>
      <c r="F2813" s="234"/>
      <c r="G2813" s="172">
        <v>4.21</v>
      </c>
    </row>
    <row r="2814" spans="1:7" x14ac:dyDescent="0.25">
      <c r="A2814" s="165"/>
      <c r="B2814" s="165"/>
      <c r="C2814" s="165"/>
      <c r="D2814" s="165"/>
      <c r="E2814" s="234" t="s">
        <v>1016</v>
      </c>
      <c r="F2814" s="234"/>
      <c r="G2814" s="172">
        <v>1.1000000000000001</v>
      </c>
    </row>
    <row r="2815" spans="1:7" x14ac:dyDescent="0.25">
      <c r="A2815" s="165"/>
      <c r="B2815" s="165"/>
      <c r="C2815" s="165"/>
      <c r="D2815" s="165"/>
      <c r="E2815" s="234" t="s">
        <v>1017</v>
      </c>
      <c r="F2815" s="234"/>
      <c r="G2815" s="172">
        <v>5.31</v>
      </c>
    </row>
    <row r="2816" spans="1:7" x14ac:dyDescent="0.25">
      <c r="A2816" s="165"/>
      <c r="B2816" s="165"/>
      <c r="C2816" s="230"/>
      <c r="D2816" s="230"/>
      <c r="E2816" s="165"/>
      <c r="F2816" s="165"/>
      <c r="G2816" s="165"/>
    </row>
    <row r="2817" spans="1:7" x14ac:dyDescent="0.25">
      <c r="A2817" s="231" t="s">
        <v>1754</v>
      </c>
      <c r="B2817" s="231"/>
      <c r="C2817" s="231"/>
      <c r="D2817" s="231"/>
      <c r="E2817" s="231"/>
      <c r="F2817" s="231"/>
      <c r="G2817" s="231"/>
    </row>
    <row r="2818" spans="1:7" ht="22.5" x14ac:dyDescent="0.25">
      <c r="A2818" s="232" t="s">
        <v>225</v>
      </c>
      <c r="B2818" s="232"/>
      <c r="C2818" s="166" t="s">
        <v>226</v>
      </c>
      <c r="D2818" s="166" t="s">
        <v>227</v>
      </c>
      <c r="E2818" s="166" t="s">
        <v>228</v>
      </c>
      <c r="F2818" s="166" t="s">
        <v>229</v>
      </c>
      <c r="G2818" s="166" t="s">
        <v>3</v>
      </c>
    </row>
    <row r="2819" spans="1:7" ht="22.5" x14ac:dyDescent="0.25">
      <c r="A2819" s="167" t="s">
        <v>1755</v>
      </c>
      <c r="B2819" s="168" t="s">
        <v>1756</v>
      </c>
      <c r="C2819" s="167" t="s">
        <v>242</v>
      </c>
      <c r="D2819" s="167" t="s">
        <v>128</v>
      </c>
      <c r="E2819" s="169">
        <v>1</v>
      </c>
      <c r="F2819" s="170">
        <v>1.54</v>
      </c>
      <c r="G2819" s="170">
        <v>1.54</v>
      </c>
    </row>
    <row r="2820" spans="1:7" x14ac:dyDescent="0.25">
      <c r="A2820" s="165"/>
      <c r="B2820" s="165"/>
      <c r="C2820" s="165"/>
      <c r="D2820" s="165"/>
      <c r="E2820" s="233" t="s">
        <v>230</v>
      </c>
      <c r="F2820" s="233"/>
      <c r="G2820" s="171">
        <v>1.54</v>
      </c>
    </row>
    <row r="2821" spans="1:7" ht="22.5" x14ac:dyDescent="0.25">
      <c r="A2821" s="232" t="s">
        <v>231</v>
      </c>
      <c r="B2821" s="232"/>
      <c r="C2821" s="166" t="s">
        <v>226</v>
      </c>
      <c r="D2821" s="166" t="s">
        <v>227</v>
      </c>
      <c r="E2821" s="166" t="s">
        <v>228</v>
      </c>
      <c r="F2821" s="166" t="s">
        <v>229</v>
      </c>
      <c r="G2821" s="166" t="s">
        <v>3</v>
      </c>
    </row>
    <row r="2822" spans="1:7" ht="22.5" x14ac:dyDescent="0.25">
      <c r="A2822" s="167" t="s">
        <v>1666</v>
      </c>
      <c r="B2822" s="168" t="s">
        <v>1667</v>
      </c>
      <c r="C2822" s="167" t="s">
        <v>242</v>
      </c>
      <c r="D2822" s="167" t="s">
        <v>232</v>
      </c>
      <c r="E2822" s="169">
        <v>0.09</v>
      </c>
      <c r="F2822" s="170">
        <v>20.3</v>
      </c>
      <c r="G2822" s="170">
        <v>1.83</v>
      </c>
    </row>
    <row r="2823" spans="1:7" x14ac:dyDescent="0.25">
      <c r="A2823" s="167" t="s">
        <v>1668</v>
      </c>
      <c r="B2823" s="168" t="s">
        <v>1669</v>
      </c>
      <c r="C2823" s="167" t="s">
        <v>242</v>
      </c>
      <c r="D2823" s="167" t="s">
        <v>232</v>
      </c>
      <c r="E2823" s="169">
        <v>0.09</v>
      </c>
      <c r="F2823" s="170">
        <v>24.93</v>
      </c>
      <c r="G2823" s="170">
        <v>2.2400000000000002</v>
      </c>
    </row>
    <row r="2824" spans="1:7" x14ac:dyDescent="0.25">
      <c r="A2824" s="165"/>
      <c r="B2824" s="165"/>
      <c r="C2824" s="165"/>
      <c r="D2824" s="165"/>
      <c r="E2824" s="233" t="s">
        <v>234</v>
      </c>
      <c r="F2824" s="233"/>
      <c r="G2824" s="171">
        <v>4.07</v>
      </c>
    </row>
    <row r="2825" spans="1:7" x14ac:dyDescent="0.25">
      <c r="A2825" s="165"/>
      <c r="B2825" s="165"/>
      <c r="C2825" s="165"/>
      <c r="D2825" s="165"/>
      <c r="E2825" s="234" t="s">
        <v>235</v>
      </c>
      <c r="F2825" s="234"/>
      <c r="G2825" s="172">
        <v>5.61</v>
      </c>
    </row>
    <row r="2826" spans="1:7" x14ac:dyDescent="0.25">
      <c r="A2826" s="165"/>
      <c r="B2826" s="165"/>
      <c r="C2826" s="165"/>
      <c r="D2826" s="165"/>
      <c r="E2826" s="234" t="s">
        <v>259</v>
      </c>
      <c r="F2826" s="234"/>
      <c r="G2826" s="172">
        <v>1.59</v>
      </c>
    </row>
    <row r="2827" spans="1:7" x14ac:dyDescent="0.25">
      <c r="A2827" s="165"/>
      <c r="B2827" s="165"/>
      <c r="C2827" s="165"/>
      <c r="D2827" s="165"/>
      <c r="E2827" s="234" t="s">
        <v>236</v>
      </c>
      <c r="F2827" s="234"/>
      <c r="G2827" s="172">
        <v>5.61</v>
      </c>
    </row>
    <row r="2828" spans="1:7" x14ac:dyDescent="0.25">
      <c r="A2828" s="165"/>
      <c r="B2828" s="165"/>
      <c r="C2828" s="165"/>
      <c r="D2828" s="165"/>
      <c r="E2828" s="234" t="s">
        <v>1016</v>
      </c>
      <c r="F2828" s="234"/>
      <c r="G2828" s="172">
        <v>1.46</v>
      </c>
    </row>
    <row r="2829" spans="1:7" x14ac:dyDescent="0.25">
      <c r="A2829" s="165"/>
      <c r="B2829" s="165"/>
      <c r="C2829" s="165"/>
      <c r="D2829" s="165"/>
      <c r="E2829" s="234" t="s">
        <v>1017</v>
      </c>
      <c r="F2829" s="234"/>
      <c r="G2829" s="172">
        <v>7.07</v>
      </c>
    </row>
    <row r="2830" spans="1:7" x14ac:dyDescent="0.25">
      <c r="A2830" s="165"/>
      <c r="B2830" s="165"/>
      <c r="C2830" s="230"/>
      <c r="D2830" s="230"/>
      <c r="E2830" s="165"/>
      <c r="F2830" s="165"/>
      <c r="G2830" s="165"/>
    </row>
    <row r="2831" spans="1:7" x14ac:dyDescent="0.25">
      <c r="A2831" s="231" t="s">
        <v>1757</v>
      </c>
      <c r="B2831" s="231"/>
      <c r="C2831" s="231"/>
      <c r="D2831" s="231"/>
      <c r="E2831" s="231"/>
      <c r="F2831" s="231"/>
      <c r="G2831" s="231"/>
    </row>
    <row r="2832" spans="1:7" ht="22.5" x14ac:dyDescent="0.25">
      <c r="A2832" s="232" t="s">
        <v>225</v>
      </c>
      <c r="B2832" s="232"/>
      <c r="C2832" s="166" t="s">
        <v>226</v>
      </c>
      <c r="D2832" s="166" t="s">
        <v>227</v>
      </c>
      <c r="E2832" s="166" t="s">
        <v>228</v>
      </c>
      <c r="F2832" s="166" t="s">
        <v>229</v>
      </c>
      <c r="G2832" s="166" t="s">
        <v>3</v>
      </c>
    </row>
    <row r="2833" spans="1:7" ht="22.5" x14ac:dyDescent="0.25">
      <c r="A2833" s="167" t="s">
        <v>1758</v>
      </c>
      <c r="B2833" s="168" t="s">
        <v>1759</v>
      </c>
      <c r="C2833" s="167" t="s">
        <v>242</v>
      </c>
      <c r="D2833" s="167" t="s">
        <v>128</v>
      </c>
      <c r="E2833" s="169">
        <v>1</v>
      </c>
      <c r="F2833" s="170">
        <v>2.15</v>
      </c>
      <c r="G2833" s="170">
        <v>2.15</v>
      </c>
    </row>
    <row r="2834" spans="1:7" x14ac:dyDescent="0.25">
      <c r="A2834" s="165"/>
      <c r="B2834" s="165"/>
      <c r="C2834" s="165"/>
      <c r="D2834" s="165"/>
      <c r="E2834" s="233" t="s">
        <v>230</v>
      </c>
      <c r="F2834" s="233"/>
      <c r="G2834" s="171">
        <v>2.15</v>
      </c>
    </row>
    <row r="2835" spans="1:7" ht="22.5" x14ac:dyDescent="0.25">
      <c r="A2835" s="232" t="s">
        <v>231</v>
      </c>
      <c r="B2835" s="232"/>
      <c r="C2835" s="166" t="s">
        <v>226</v>
      </c>
      <c r="D2835" s="166" t="s">
        <v>227</v>
      </c>
      <c r="E2835" s="166" t="s">
        <v>228</v>
      </c>
      <c r="F2835" s="166" t="s">
        <v>229</v>
      </c>
      <c r="G2835" s="166" t="s">
        <v>3</v>
      </c>
    </row>
    <row r="2836" spans="1:7" ht="22.5" x14ac:dyDescent="0.25">
      <c r="A2836" s="167" t="s">
        <v>1666</v>
      </c>
      <c r="B2836" s="168" t="s">
        <v>1667</v>
      </c>
      <c r="C2836" s="167" t="s">
        <v>242</v>
      </c>
      <c r="D2836" s="167" t="s">
        <v>232</v>
      </c>
      <c r="E2836" s="169">
        <v>0.12</v>
      </c>
      <c r="F2836" s="170">
        <v>20.3</v>
      </c>
      <c r="G2836" s="170">
        <v>2.44</v>
      </c>
    </row>
    <row r="2837" spans="1:7" x14ac:dyDescent="0.25">
      <c r="A2837" s="167" t="s">
        <v>1668</v>
      </c>
      <c r="B2837" s="168" t="s">
        <v>1669</v>
      </c>
      <c r="C2837" s="167" t="s">
        <v>242</v>
      </c>
      <c r="D2837" s="167" t="s">
        <v>232</v>
      </c>
      <c r="E2837" s="169">
        <v>0.12</v>
      </c>
      <c r="F2837" s="170">
        <v>24.93</v>
      </c>
      <c r="G2837" s="170">
        <v>2.99</v>
      </c>
    </row>
    <row r="2838" spans="1:7" x14ac:dyDescent="0.25">
      <c r="A2838" s="165"/>
      <c r="B2838" s="165"/>
      <c r="C2838" s="165"/>
      <c r="D2838" s="165"/>
      <c r="E2838" s="233" t="s">
        <v>234</v>
      </c>
      <c r="F2838" s="233"/>
      <c r="G2838" s="171">
        <v>5.43</v>
      </c>
    </row>
    <row r="2839" spans="1:7" x14ac:dyDescent="0.25">
      <c r="A2839" s="165"/>
      <c r="B2839" s="165"/>
      <c r="C2839" s="165"/>
      <c r="D2839" s="165"/>
      <c r="E2839" s="234" t="s">
        <v>235</v>
      </c>
      <c r="F2839" s="234"/>
      <c r="G2839" s="172">
        <v>7.58</v>
      </c>
    </row>
    <row r="2840" spans="1:7" x14ac:dyDescent="0.25">
      <c r="A2840" s="165"/>
      <c r="B2840" s="165"/>
      <c r="C2840" s="165"/>
      <c r="D2840" s="165"/>
      <c r="E2840" s="234" t="s">
        <v>259</v>
      </c>
      <c r="F2840" s="234"/>
      <c r="G2840" s="172">
        <v>2.13</v>
      </c>
    </row>
    <row r="2841" spans="1:7" x14ac:dyDescent="0.25">
      <c r="A2841" s="165"/>
      <c r="B2841" s="165"/>
      <c r="C2841" s="165"/>
      <c r="D2841" s="165"/>
      <c r="E2841" s="234" t="s">
        <v>236</v>
      </c>
      <c r="F2841" s="234"/>
      <c r="G2841" s="172">
        <v>7.58</v>
      </c>
    </row>
    <row r="2842" spans="1:7" x14ac:dyDescent="0.25">
      <c r="A2842" s="165"/>
      <c r="B2842" s="165"/>
      <c r="C2842" s="165"/>
      <c r="D2842" s="165"/>
      <c r="E2842" s="234" t="s">
        <v>1016</v>
      </c>
      <c r="F2842" s="234"/>
      <c r="G2842" s="172">
        <v>1.97</v>
      </c>
    </row>
    <row r="2843" spans="1:7" x14ac:dyDescent="0.25">
      <c r="A2843" s="165"/>
      <c r="B2843" s="165"/>
      <c r="C2843" s="165"/>
      <c r="D2843" s="165"/>
      <c r="E2843" s="234" t="s">
        <v>1017</v>
      </c>
      <c r="F2843" s="234"/>
      <c r="G2843" s="172">
        <v>9.5500000000000007</v>
      </c>
    </row>
    <row r="2844" spans="1:7" x14ac:dyDescent="0.25">
      <c r="A2844" s="165"/>
      <c r="B2844" s="165"/>
      <c r="C2844" s="230"/>
      <c r="D2844" s="230"/>
      <c r="E2844" s="165"/>
      <c r="F2844" s="165"/>
      <c r="G2844" s="165"/>
    </row>
    <row r="2845" spans="1:7" x14ac:dyDescent="0.25">
      <c r="A2845" s="231" t="s">
        <v>1760</v>
      </c>
      <c r="B2845" s="231"/>
      <c r="C2845" s="231"/>
      <c r="D2845" s="231"/>
      <c r="E2845" s="231"/>
      <c r="F2845" s="231"/>
      <c r="G2845" s="231"/>
    </row>
    <row r="2846" spans="1:7" ht="22.5" x14ac:dyDescent="0.25">
      <c r="A2846" s="232" t="s">
        <v>225</v>
      </c>
      <c r="B2846" s="232"/>
      <c r="C2846" s="166" t="s">
        <v>226</v>
      </c>
      <c r="D2846" s="166" t="s">
        <v>227</v>
      </c>
      <c r="E2846" s="166" t="s">
        <v>228</v>
      </c>
      <c r="F2846" s="166" t="s">
        <v>229</v>
      </c>
      <c r="G2846" s="166" t="s">
        <v>3</v>
      </c>
    </row>
    <row r="2847" spans="1:7" ht="22.5" x14ac:dyDescent="0.25">
      <c r="A2847" s="167" t="s">
        <v>1761</v>
      </c>
      <c r="B2847" s="168" t="s">
        <v>1762</v>
      </c>
      <c r="C2847" s="167" t="s">
        <v>242</v>
      </c>
      <c r="D2847" s="167" t="s">
        <v>128</v>
      </c>
      <c r="E2847" s="169">
        <v>1</v>
      </c>
      <c r="F2847" s="170">
        <v>4.58</v>
      </c>
      <c r="G2847" s="170">
        <v>4.58</v>
      </c>
    </row>
    <row r="2848" spans="1:7" x14ac:dyDescent="0.25">
      <c r="A2848" s="165"/>
      <c r="B2848" s="165"/>
      <c r="C2848" s="165"/>
      <c r="D2848" s="165"/>
      <c r="E2848" s="233" t="s">
        <v>230</v>
      </c>
      <c r="F2848" s="233"/>
      <c r="G2848" s="171">
        <v>4.58</v>
      </c>
    </row>
    <row r="2849" spans="1:7" ht="22.5" x14ac:dyDescent="0.25">
      <c r="A2849" s="232" t="s">
        <v>231</v>
      </c>
      <c r="B2849" s="232"/>
      <c r="C2849" s="166" t="s">
        <v>226</v>
      </c>
      <c r="D2849" s="166" t="s">
        <v>227</v>
      </c>
      <c r="E2849" s="166" t="s">
        <v>228</v>
      </c>
      <c r="F2849" s="166" t="s">
        <v>229</v>
      </c>
      <c r="G2849" s="166" t="s">
        <v>3</v>
      </c>
    </row>
    <row r="2850" spans="1:7" ht="22.5" x14ac:dyDescent="0.25">
      <c r="A2850" s="167" t="s">
        <v>1666</v>
      </c>
      <c r="B2850" s="168" t="s">
        <v>1667</v>
      </c>
      <c r="C2850" s="167" t="s">
        <v>242</v>
      </c>
      <c r="D2850" s="167" t="s">
        <v>232</v>
      </c>
      <c r="E2850" s="169">
        <v>0.2</v>
      </c>
      <c r="F2850" s="170">
        <v>20.3</v>
      </c>
      <c r="G2850" s="170">
        <v>4.0599999999999996</v>
      </c>
    </row>
    <row r="2851" spans="1:7" x14ac:dyDescent="0.25">
      <c r="A2851" s="167" t="s">
        <v>1668</v>
      </c>
      <c r="B2851" s="168" t="s">
        <v>1669</v>
      </c>
      <c r="C2851" s="167" t="s">
        <v>242</v>
      </c>
      <c r="D2851" s="167" t="s">
        <v>232</v>
      </c>
      <c r="E2851" s="169">
        <v>0.19900000000000001</v>
      </c>
      <c r="F2851" s="170">
        <v>24.93</v>
      </c>
      <c r="G2851" s="170">
        <v>4.96</v>
      </c>
    </row>
    <row r="2852" spans="1:7" x14ac:dyDescent="0.25">
      <c r="A2852" s="165"/>
      <c r="B2852" s="165"/>
      <c r="C2852" s="165"/>
      <c r="D2852" s="165"/>
      <c r="E2852" s="233" t="s">
        <v>234</v>
      </c>
      <c r="F2852" s="233"/>
      <c r="G2852" s="171">
        <v>9.02</v>
      </c>
    </row>
    <row r="2853" spans="1:7" x14ac:dyDescent="0.25">
      <c r="A2853" s="165"/>
      <c r="B2853" s="165"/>
      <c r="C2853" s="165"/>
      <c r="D2853" s="165"/>
      <c r="E2853" s="234" t="s">
        <v>235</v>
      </c>
      <c r="F2853" s="234"/>
      <c r="G2853" s="172">
        <v>13.6</v>
      </c>
    </row>
    <row r="2854" spans="1:7" x14ac:dyDescent="0.25">
      <c r="A2854" s="165"/>
      <c r="B2854" s="165"/>
      <c r="C2854" s="165"/>
      <c r="D2854" s="165"/>
      <c r="E2854" s="234" t="s">
        <v>259</v>
      </c>
      <c r="F2854" s="234"/>
      <c r="G2854" s="172">
        <v>3.58</v>
      </c>
    </row>
    <row r="2855" spans="1:7" x14ac:dyDescent="0.25">
      <c r="A2855" s="165"/>
      <c r="B2855" s="165"/>
      <c r="C2855" s="165"/>
      <c r="D2855" s="165"/>
      <c r="E2855" s="234" t="s">
        <v>236</v>
      </c>
      <c r="F2855" s="234"/>
      <c r="G2855" s="172">
        <v>13.6</v>
      </c>
    </row>
    <row r="2856" spans="1:7" x14ac:dyDescent="0.25">
      <c r="A2856" s="165"/>
      <c r="B2856" s="165"/>
      <c r="C2856" s="165"/>
      <c r="D2856" s="165"/>
      <c r="E2856" s="234" t="s">
        <v>1016</v>
      </c>
      <c r="F2856" s="234"/>
      <c r="G2856" s="172">
        <v>3.54</v>
      </c>
    </row>
    <row r="2857" spans="1:7" x14ac:dyDescent="0.25">
      <c r="A2857" s="165"/>
      <c r="B2857" s="165"/>
      <c r="C2857" s="165"/>
      <c r="D2857" s="165"/>
      <c r="E2857" s="234" t="s">
        <v>1017</v>
      </c>
      <c r="F2857" s="234"/>
      <c r="G2857" s="172">
        <v>17.14</v>
      </c>
    </row>
    <row r="2858" spans="1:7" x14ac:dyDescent="0.25">
      <c r="A2858" s="165"/>
      <c r="B2858" s="165"/>
      <c r="C2858" s="230"/>
      <c r="D2858" s="230"/>
      <c r="E2858" s="165"/>
      <c r="F2858" s="165"/>
      <c r="G2858" s="165"/>
    </row>
    <row r="2859" spans="1:7" x14ac:dyDescent="0.25">
      <c r="A2859" s="231" t="s">
        <v>1763</v>
      </c>
      <c r="B2859" s="231"/>
      <c r="C2859" s="231"/>
      <c r="D2859" s="231"/>
      <c r="E2859" s="231"/>
      <c r="F2859" s="231"/>
      <c r="G2859" s="231"/>
    </row>
    <row r="2860" spans="1:7" ht="22.5" x14ac:dyDescent="0.25">
      <c r="A2860" s="232" t="s">
        <v>225</v>
      </c>
      <c r="B2860" s="232"/>
      <c r="C2860" s="166" t="s">
        <v>226</v>
      </c>
      <c r="D2860" s="166" t="s">
        <v>227</v>
      </c>
      <c r="E2860" s="166" t="s">
        <v>228</v>
      </c>
      <c r="F2860" s="166" t="s">
        <v>229</v>
      </c>
      <c r="G2860" s="166" t="s">
        <v>3</v>
      </c>
    </row>
    <row r="2861" spans="1:7" ht="22.5" x14ac:dyDescent="0.25">
      <c r="A2861" s="167" t="s">
        <v>1764</v>
      </c>
      <c r="B2861" s="168" t="s">
        <v>1765</v>
      </c>
      <c r="C2861" s="167" t="s">
        <v>242</v>
      </c>
      <c r="D2861" s="167" t="s">
        <v>128</v>
      </c>
      <c r="E2861" s="169">
        <v>1</v>
      </c>
      <c r="F2861" s="170">
        <v>3.06</v>
      </c>
      <c r="G2861" s="170">
        <v>3.06</v>
      </c>
    </row>
    <row r="2862" spans="1:7" x14ac:dyDescent="0.25">
      <c r="A2862" s="165"/>
      <c r="B2862" s="165"/>
      <c r="C2862" s="165"/>
      <c r="D2862" s="165"/>
      <c r="E2862" s="233" t="s">
        <v>230</v>
      </c>
      <c r="F2862" s="233"/>
      <c r="G2862" s="171">
        <v>3.06</v>
      </c>
    </row>
    <row r="2863" spans="1:7" ht="22.5" x14ac:dyDescent="0.25">
      <c r="A2863" s="232" t="s">
        <v>231</v>
      </c>
      <c r="B2863" s="232"/>
      <c r="C2863" s="166" t="s">
        <v>226</v>
      </c>
      <c r="D2863" s="166" t="s">
        <v>227</v>
      </c>
      <c r="E2863" s="166" t="s">
        <v>228</v>
      </c>
      <c r="F2863" s="166" t="s">
        <v>229</v>
      </c>
      <c r="G2863" s="166" t="s">
        <v>3</v>
      </c>
    </row>
    <row r="2864" spans="1:7" ht="33.75" x14ac:dyDescent="0.25">
      <c r="A2864" s="167" t="s">
        <v>1766</v>
      </c>
      <c r="B2864" s="168" t="s">
        <v>1767</v>
      </c>
      <c r="C2864" s="167" t="s">
        <v>242</v>
      </c>
      <c r="D2864" s="167" t="s">
        <v>127</v>
      </c>
      <c r="E2864" s="169">
        <v>8.9999999999999998E-4</v>
      </c>
      <c r="F2864" s="170">
        <v>682.03</v>
      </c>
      <c r="G2864" s="170">
        <v>0.61</v>
      </c>
    </row>
    <row r="2865" spans="1:7" ht="22.5" x14ac:dyDescent="0.25">
      <c r="A2865" s="167" t="s">
        <v>1666</v>
      </c>
      <c r="B2865" s="168" t="s">
        <v>1667</v>
      </c>
      <c r="C2865" s="167" t="s">
        <v>242</v>
      </c>
      <c r="D2865" s="167" t="s">
        <v>232</v>
      </c>
      <c r="E2865" s="169">
        <v>0.12</v>
      </c>
      <c r="F2865" s="170">
        <v>20.3</v>
      </c>
      <c r="G2865" s="170">
        <v>2.44</v>
      </c>
    </row>
    <row r="2866" spans="1:7" x14ac:dyDescent="0.25">
      <c r="A2866" s="167" t="s">
        <v>1668</v>
      </c>
      <c r="B2866" s="168" t="s">
        <v>1669</v>
      </c>
      <c r="C2866" s="167" t="s">
        <v>242</v>
      </c>
      <c r="D2866" s="167" t="s">
        <v>232</v>
      </c>
      <c r="E2866" s="169">
        <v>0.12</v>
      </c>
      <c r="F2866" s="170">
        <v>24.93</v>
      </c>
      <c r="G2866" s="170">
        <v>2.99</v>
      </c>
    </row>
    <row r="2867" spans="1:7" x14ac:dyDescent="0.25">
      <c r="A2867" s="165"/>
      <c r="B2867" s="165"/>
      <c r="C2867" s="165"/>
      <c r="D2867" s="165"/>
      <c r="E2867" s="233" t="s">
        <v>234</v>
      </c>
      <c r="F2867" s="233"/>
      <c r="G2867" s="171">
        <v>6.04</v>
      </c>
    </row>
    <row r="2868" spans="1:7" x14ac:dyDescent="0.25">
      <c r="A2868" s="165"/>
      <c r="B2868" s="165"/>
      <c r="C2868" s="165"/>
      <c r="D2868" s="165"/>
      <c r="E2868" s="234" t="s">
        <v>235</v>
      </c>
      <c r="F2868" s="234"/>
      <c r="G2868" s="172">
        <v>9.1</v>
      </c>
    </row>
    <row r="2869" spans="1:7" x14ac:dyDescent="0.25">
      <c r="A2869" s="165"/>
      <c r="B2869" s="165"/>
      <c r="C2869" s="165"/>
      <c r="D2869" s="165"/>
      <c r="E2869" s="234" t="s">
        <v>259</v>
      </c>
      <c r="F2869" s="234"/>
      <c r="G2869" s="172">
        <v>2.2200000000000002</v>
      </c>
    </row>
    <row r="2870" spans="1:7" x14ac:dyDescent="0.25">
      <c r="A2870" s="165"/>
      <c r="B2870" s="165"/>
      <c r="C2870" s="165"/>
      <c r="D2870" s="165"/>
      <c r="E2870" s="234" t="s">
        <v>236</v>
      </c>
      <c r="F2870" s="234"/>
      <c r="G2870" s="172">
        <v>9.1</v>
      </c>
    </row>
    <row r="2871" spans="1:7" x14ac:dyDescent="0.25">
      <c r="A2871" s="165"/>
      <c r="B2871" s="165"/>
      <c r="C2871" s="165"/>
      <c r="D2871" s="165"/>
      <c r="E2871" s="234" t="s">
        <v>1016</v>
      </c>
      <c r="F2871" s="234"/>
      <c r="G2871" s="172">
        <v>2.37</v>
      </c>
    </row>
    <row r="2872" spans="1:7" x14ac:dyDescent="0.25">
      <c r="A2872" s="165"/>
      <c r="B2872" s="165"/>
      <c r="C2872" s="165"/>
      <c r="D2872" s="165"/>
      <c r="E2872" s="234" t="s">
        <v>1017</v>
      </c>
      <c r="F2872" s="234"/>
      <c r="G2872" s="172">
        <v>11.47</v>
      </c>
    </row>
    <row r="2873" spans="1:7" x14ac:dyDescent="0.25">
      <c r="A2873" s="165"/>
      <c r="B2873" s="165"/>
      <c r="C2873" s="230"/>
      <c r="D2873" s="230"/>
      <c r="E2873" s="165"/>
      <c r="F2873" s="165"/>
      <c r="G2873" s="165"/>
    </row>
    <row r="2874" spans="1:7" x14ac:dyDescent="0.25">
      <c r="A2874" s="231" t="s">
        <v>1768</v>
      </c>
      <c r="B2874" s="231"/>
      <c r="C2874" s="231"/>
      <c r="D2874" s="231"/>
      <c r="E2874" s="231"/>
      <c r="F2874" s="231"/>
      <c r="G2874" s="231"/>
    </row>
    <row r="2875" spans="1:7" ht="22.5" x14ac:dyDescent="0.25">
      <c r="A2875" s="232" t="s">
        <v>225</v>
      </c>
      <c r="B2875" s="232"/>
      <c r="C2875" s="166" t="s">
        <v>226</v>
      </c>
      <c r="D2875" s="166" t="s">
        <v>227</v>
      </c>
      <c r="E2875" s="166" t="s">
        <v>228</v>
      </c>
      <c r="F2875" s="166" t="s">
        <v>229</v>
      </c>
      <c r="G2875" s="166" t="s">
        <v>3</v>
      </c>
    </row>
    <row r="2876" spans="1:7" ht="22.5" x14ac:dyDescent="0.25">
      <c r="A2876" s="167" t="s">
        <v>1769</v>
      </c>
      <c r="B2876" s="168" t="s">
        <v>1770</v>
      </c>
      <c r="C2876" s="167" t="s">
        <v>242</v>
      </c>
      <c r="D2876" s="167" t="s">
        <v>128</v>
      </c>
      <c r="E2876" s="169">
        <v>1</v>
      </c>
      <c r="F2876" s="170">
        <v>5.47</v>
      </c>
      <c r="G2876" s="170">
        <v>5.47</v>
      </c>
    </row>
    <row r="2877" spans="1:7" x14ac:dyDescent="0.25">
      <c r="A2877" s="165"/>
      <c r="B2877" s="165"/>
      <c r="C2877" s="165"/>
      <c r="D2877" s="165"/>
      <c r="E2877" s="233" t="s">
        <v>230</v>
      </c>
      <c r="F2877" s="233"/>
      <c r="G2877" s="171">
        <v>5.47</v>
      </c>
    </row>
    <row r="2878" spans="1:7" ht="22.5" x14ac:dyDescent="0.25">
      <c r="A2878" s="232" t="s">
        <v>231</v>
      </c>
      <c r="B2878" s="232"/>
      <c r="C2878" s="166" t="s">
        <v>226</v>
      </c>
      <c r="D2878" s="166" t="s">
        <v>227</v>
      </c>
      <c r="E2878" s="166" t="s">
        <v>228</v>
      </c>
      <c r="F2878" s="166" t="s">
        <v>229</v>
      </c>
      <c r="G2878" s="166" t="s">
        <v>3</v>
      </c>
    </row>
    <row r="2879" spans="1:7" ht="22.5" x14ac:dyDescent="0.25">
      <c r="A2879" s="167" t="s">
        <v>1666</v>
      </c>
      <c r="B2879" s="168" t="s">
        <v>1667</v>
      </c>
      <c r="C2879" s="167" t="s">
        <v>242</v>
      </c>
      <c r="D2879" s="167" t="s">
        <v>232</v>
      </c>
      <c r="E2879" s="169">
        <v>0.12</v>
      </c>
      <c r="F2879" s="170">
        <v>20.3</v>
      </c>
      <c r="G2879" s="170">
        <v>2.44</v>
      </c>
    </row>
    <row r="2880" spans="1:7" x14ac:dyDescent="0.25">
      <c r="A2880" s="167" t="s">
        <v>1668</v>
      </c>
      <c r="B2880" s="168" t="s">
        <v>1669</v>
      </c>
      <c r="C2880" s="167" t="s">
        <v>242</v>
      </c>
      <c r="D2880" s="167" t="s">
        <v>232</v>
      </c>
      <c r="E2880" s="169">
        <v>0.13</v>
      </c>
      <c r="F2880" s="170">
        <v>24.93</v>
      </c>
      <c r="G2880" s="170">
        <v>3.24</v>
      </c>
    </row>
    <row r="2881" spans="1:7" x14ac:dyDescent="0.25">
      <c r="A2881" s="165"/>
      <c r="B2881" s="165"/>
      <c r="C2881" s="165"/>
      <c r="D2881" s="165"/>
      <c r="E2881" s="233" t="s">
        <v>234</v>
      </c>
      <c r="F2881" s="233"/>
      <c r="G2881" s="171">
        <v>5.68</v>
      </c>
    </row>
    <row r="2882" spans="1:7" x14ac:dyDescent="0.25">
      <c r="A2882" s="165"/>
      <c r="B2882" s="165"/>
      <c r="C2882" s="165"/>
      <c r="D2882" s="165"/>
      <c r="E2882" s="234" t="s">
        <v>235</v>
      </c>
      <c r="F2882" s="234"/>
      <c r="G2882" s="172">
        <v>11.15</v>
      </c>
    </row>
    <row r="2883" spans="1:7" x14ac:dyDescent="0.25">
      <c r="A2883" s="165"/>
      <c r="B2883" s="165"/>
      <c r="C2883" s="165"/>
      <c r="D2883" s="165"/>
      <c r="E2883" s="234" t="s">
        <v>259</v>
      </c>
      <c r="F2883" s="234"/>
      <c r="G2883" s="172">
        <v>2.39</v>
      </c>
    </row>
    <row r="2884" spans="1:7" x14ac:dyDescent="0.25">
      <c r="A2884" s="165"/>
      <c r="B2884" s="165"/>
      <c r="C2884" s="165"/>
      <c r="D2884" s="165"/>
      <c r="E2884" s="234" t="s">
        <v>236</v>
      </c>
      <c r="F2884" s="234"/>
      <c r="G2884" s="172">
        <v>11.15</v>
      </c>
    </row>
    <row r="2885" spans="1:7" x14ac:dyDescent="0.25">
      <c r="A2885" s="165"/>
      <c r="B2885" s="165"/>
      <c r="C2885" s="165"/>
      <c r="D2885" s="165"/>
      <c r="E2885" s="234" t="s">
        <v>1016</v>
      </c>
      <c r="F2885" s="234"/>
      <c r="G2885" s="172">
        <v>2.9</v>
      </c>
    </row>
    <row r="2886" spans="1:7" x14ac:dyDescent="0.25">
      <c r="A2886" s="165"/>
      <c r="B2886" s="165"/>
      <c r="C2886" s="165"/>
      <c r="D2886" s="165"/>
      <c r="E2886" s="234" t="s">
        <v>1017</v>
      </c>
      <c r="F2886" s="234"/>
      <c r="G2886" s="172">
        <v>14.05</v>
      </c>
    </row>
    <row r="2887" spans="1:7" x14ac:dyDescent="0.25">
      <c r="A2887" s="165"/>
      <c r="B2887" s="165"/>
      <c r="C2887" s="230"/>
      <c r="D2887" s="230"/>
      <c r="E2887" s="165"/>
      <c r="F2887" s="165"/>
      <c r="G2887" s="165"/>
    </row>
    <row r="2888" spans="1:7" x14ac:dyDescent="0.25">
      <c r="A2888" s="231" t="s">
        <v>1771</v>
      </c>
      <c r="B2888" s="231"/>
      <c r="C2888" s="231"/>
      <c r="D2888" s="231"/>
      <c r="E2888" s="231"/>
      <c r="F2888" s="231"/>
      <c r="G2888" s="231"/>
    </row>
    <row r="2889" spans="1:7" ht="22.5" x14ac:dyDescent="0.25">
      <c r="A2889" s="232" t="s">
        <v>225</v>
      </c>
      <c r="B2889" s="232"/>
      <c r="C2889" s="166" t="s">
        <v>226</v>
      </c>
      <c r="D2889" s="166" t="s">
        <v>227</v>
      </c>
      <c r="E2889" s="166" t="s">
        <v>228</v>
      </c>
      <c r="F2889" s="166" t="s">
        <v>229</v>
      </c>
      <c r="G2889" s="166" t="s">
        <v>3</v>
      </c>
    </row>
    <row r="2890" spans="1:7" ht="33.75" x14ac:dyDescent="0.25">
      <c r="A2890" s="167" t="s">
        <v>1772</v>
      </c>
      <c r="B2890" s="168" t="s">
        <v>1773</v>
      </c>
      <c r="C2890" s="167" t="s">
        <v>242</v>
      </c>
      <c r="D2890" s="167" t="s">
        <v>133</v>
      </c>
      <c r="E2890" s="169">
        <v>1.19</v>
      </c>
      <c r="F2890" s="170">
        <v>2.2799999999999998</v>
      </c>
      <c r="G2890" s="170">
        <v>2.71</v>
      </c>
    </row>
    <row r="2891" spans="1:7" ht="22.5" x14ac:dyDescent="0.25">
      <c r="A2891" s="167" t="s">
        <v>1774</v>
      </c>
      <c r="B2891" s="168" t="s">
        <v>1775</v>
      </c>
      <c r="C2891" s="167" t="s">
        <v>242</v>
      </c>
      <c r="D2891" s="167" t="s">
        <v>128</v>
      </c>
      <c r="E2891" s="169">
        <v>8.9999999999999993E-3</v>
      </c>
      <c r="F2891" s="170">
        <v>3.94</v>
      </c>
      <c r="G2891" s="170">
        <v>0.04</v>
      </c>
    </row>
    <row r="2892" spans="1:7" x14ac:dyDescent="0.25">
      <c r="A2892" s="165"/>
      <c r="B2892" s="165"/>
      <c r="C2892" s="165"/>
      <c r="D2892" s="165"/>
      <c r="E2892" s="233" t="s">
        <v>230</v>
      </c>
      <c r="F2892" s="233"/>
      <c r="G2892" s="171">
        <v>2.75</v>
      </c>
    </row>
    <row r="2893" spans="1:7" ht="22.5" x14ac:dyDescent="0.25">
      <c r="A2893" s="232" t="s">
        <v>231</v>
      </c>
      <c r="B2893" s="232"/>
      <c r="C2893" s="166" t="s">
        <v>226</v>
      </c>
      <c r="D2893" s="166" t="s">
        <v>227</v>
      </c>
      <c r="E2893" s="166" t="s">
        <v>228</v>
      </c>
      <c r="F2893" s="166" t="s">
        <v>229</v>
      </c>
      <c r="G2893" s="166" t="s">
        <v>3</v>
      </c>
    </row>
    <row r="2894" spans="1:7" ht="22.5" x14ac:dyDescent="0.25">
      <c r="A2894" s="167" t="s">
        <v>1666</v>
      </c>
      <c r="B2894" s="168" t="s">
        <v>1667</v>
      </c>
      <c r="C2894" s="167" t="s">
        <v>242</v>
      </c>
      <c r="D2894" s="167" t="s">
        <v>232</v>
      </c>
      <c r="E2894" s="169">
        <v>0.03</v>
      </c>
      <c r="F2894" s="170">
        <v>20.3</v>
      </c>
      <c r="G2894" s="170">
        <v>0.61</v>
      </c>
    </row>
    <row r="2895" spans="1:7" x14ac:dyDescent="0.25">
      <c r="A2895" s="167" t="s">
        <v>1668</v>
      </c>
      <c r="B2895" s="168" t="s">
        <v>1669</v>
      </c>
      <c r="C2895" s="167" t="s">
        <v>242</v>
      </c>
      <c r="D2895" s="167" t="s">
        <v>232</v>
      </c>
      <c r="E2895" s="169">
        <v>0.03</v>
      </c>
      <c r="F2895" s="170">
        <v>24.93</v>
      </c>
      <c r="G2895" s="170">
        <v>0.75</v>
      </c>
    </row>
    <row r="2896" spans="1:7" x14ac:dyDescent="0.25">
      <c r="A2896" s="165"/>
      <c r="B2896" s="165"/>
      <c r="C2896" s="165"/>
      <c r="D2896" s="165"/>
      <c r="E2896" s="233" t="s">
        <v>234</v>
      </c>
      <c r="F2896" s="233"/>
      <c r="G2896" s="171">
        <v>1.36</v>
      </c>
    </row>
    <row r="2897" spans="1:7" x14ac:dyDescent="0.25">
      <c r="A2897" s="165"/>
      <c r="B2897" s="165"/>
      <c r="C2897" s="165"/>
      <c r="D2897" s="165"/>
      <c r="E2897" s="234" t="s">
        <v>235</v>
      </c>
      <c r="F2897" s="234"/>
      <c r="G2897" s="172">
        <v>4.1100000000000003</v>
      </c>
    </row>
    <row r="2898" spans="1:7" x14ac:dyDescent="0.25">
      <c r="A2898" s="165"/>
      <c r="B2898" s="165"/>
      <c r="C2898" s="165"/>
      <c r="D2898" s="165"/>
      <c r="E2898" s="234" t="s">
        <v>259</v>
      </c>
      <c r="F2898" s="234"/>
      <c r="G2898" s="172">
        <v>0.52</v>
      </c>
    </row>
    <row r="2899" spans="1:7" x14ac:dyDescent="0.25">
      <c r="A2899" s="165"/>
      <c r="B2899" s="165"/>
      <c r="C2899" s="165"/>
      <c r="D2899" s="165"/>
      <c r="E2899" s="234" t="s">
        <v>236</v>
      </c>
      <c r="F2899" s="234"/>
      <c r="G2899" s="172">
        <v>4.1100000000000003</v>
      </c>
    </row>
    <row r="2900" spans="1:7" x14ac:dyDescent="0.25">
      <c r="A2900" s="165"/>
      <c r="B2900" s="165"/>
      <c r="C2900" s="165"/>
      <c r="D2900" s="165"/>
      <c r="E2900" s="234" t="s">
        <v>1016</v>
      </c>
      <c r="F2900" s="234"/>
      <c r="G2900" s="172">
        <v>1.07</v>
      </c>
    </row>
    <row r="2901" spans="1:7" x14ac:dyDescent="0.25">
      <c r="A2901" s="165"/>
      <c r="B2901" s="165"/>
      <c r="C2901" s="165"/>
      <c r="D2901" s="165"/>
      <c r="E2901" s="234" t="s">
        <v>1017</v>
      </c>
      <c r="F2901" s="234"/>
      <c r="G2901" s="172">
        <v>5.18</v>
      </c>
    </row>
    <row r="2902" spans="1:7" x14ac:dyDescent="0.25">
      <c r="A2902" s="165"/>
      <c r="B2902" s="165"/>
      <c r="C2902" s="230"/>
      <c r="D2902" s="230"/>
      <c r="E2902" s="165"/>
      <c r="F2902" s="165"/>
      <c r="G2902" s="165"/>
    </row>
    <row r="2903" spans="1:7" x14ac:dyDescent="0.25">
      <c r="A2903" s="231" t="s">
        <v>1776</v>
      </c>
      <c r="B2903" s="231"/>
      <c r="C2903" s="231"/>
      <c r="D2903" s="231"/>
      <c r="E2903" s="231"/>
      <c r="F2903" s="231"/>
      <c r="G2903" s="231"/>
    </row>
    <row r="2904" spans="1:7" ht="22.5" x14ac:dyDescent="0.25">
      <c r="A2904" s="232" t="s">
        <v>225</v>
      </c>
      <c r="B2904" s="232"/>
      <c r="C2904" s="166" t="s">
        <v>226</v>
      </c>
      <c r="D2904" s="166" t="s">
        <v>227</v>
      </c>
      <c r="E2904" s="166" t="s">
        <v>228</v>
      </c>
      <c r="F2904" s="166" t="s">
        <v>229</v>
      </c>
      <c r="G2904" s="166" t="s">
        <v>3</v>
      </c>
    </row>
    <row r="2905" spans="1:7" ht="33.75" x14ac:dyDescent="0.25">
      <c r="A2905" s="167" t="s">
        <v>1777</v>
      </c>
      <c r="B2905" s="168" t="s">
        <v>1778</v>
      </c>
      <c r="C2905" s="167" t="s">
        <v>242</v>
      </c>
      <c r="D2905" s="167" t="s">
        <v>133</v>
      </c>
      <c r="E2905" s="169">
        <v>1.19</v>
      </c>
      <c r="F2905" s="170">
        <v>4.18</v>
      </c>
      <c r="G2905" s="170">
        <v>4.97</v>
      </c>
    </row>
    <row r="2906" spans="1:7" ht="22.5" x14ac:dyDescent="0.25">
      <c r="A2906" s="167" t="s">
        <v>1774</v>
      </c>
      <c r="B2906" s="168" t="s">
        <v>1775</v>
      </c>
      <c r="C2906" s="167" t="s">
        <v>242</v>
      </c>
      <c r="D2906" s="167" t="s">
        <v>128</v>
      </c>
      <c r="E2906" s="169">
        <v>8.9999999999999993E-3</v>
      </c>
      <c r="F2906" s="170">
        <v>3.94</v>
      </c>
      <c r="G2906" s="170">
        <v>0.04</v>
      </c>
    </row>
    <row r="2907" spans="1:7" x14ac:dyDescent="0.25">
      <c r="A2907" s="165"/>
      <c r="B2907" s="165"/>
      <c r="C2907" s="165"/>
      <c r="D2907" s="165"/>
      <c r="E2907" s="233" t="s">
        <v>230</v>
      </c>
      <c r="F2907" s="233"/>
      <c r="G2907" s="171">
        <v>5.01</v>
      </c>
    </row>
    <row r="2908" spans="1:7" ht="22.5" x14ac:dyDescent="0.25">
      <c r="A2908" s="232" t="s">
        <v>231</v>
      </c>
      <c r="B2908" s="232"/>
      <c r="C2908" s="166" t="s">
        <v>226</v>
      </c>
      <c r="D2908" s="166" t="s">
        <v>227</v>
      </c>
      <c r="E2908" s="166" t="s">
        <v>228</v>
      </c>
      <c r="F2908" s="166" t="s">
        <v>229</v>
      </c>
      <c r="G2908" s="166" t="s">
        <v>3</v>
      </c>
    </row>
    <row r="2909" spans="1:7" ht="22.5" x14ac:dyDescent="0.25">
      <c r="A2909" s="167" t="s">
        <v>1666</v>
      </c>
      <c r="B2909" s="168" t="s">
        <v>1667</v>
      </c>
      <c r="C2909" s="167" t="s">
        <v>242</v>
      </c>
      <c r="D2909" s="167" t="s">
        <v>232</v>
      </c>
      <c r="E2909" s="169">
        <v>0.04</v>
      </c>
      <c r="F2909" s="170">
        <v>20.3</v>
      </c>
      <c r="G2909" s="170">
        <v>0.81</v>
      </c>
    </row>
    <row r="2910" spans="1:7" x14ac:dyDescent="0.25">
      <c r="A2910" s="167" t="s">
        <v>1668</v>
      </c>
      <c r="B2910" s="168" t="s">
        <v>1669</v>
      </c>
      <c r="C2910" s="167" t="s">
        <v>242</v>
      </c>
      <c r="D2910" s="167" t="s">
        <v>232</v>
      </c>
      <c r="E2910" s="169">
        <v>0.04</v>
      </c>
      <c r="F2910" s="170">
        <v>24.93</v>
      </c>
      <c r="G2910" s="170">
        <v>1</v>
      </c>
    </row>
    <row r="2911" spans="1:7" x14ac:dyDescent="0.25">
      <c r="A2911" s="165"/>
      <c r="B2911" s="165"/>
      <c r="C2911" s="165"/>
      <c r="D2911" s="165"/>
      <c r="E2911" s="233" t="s">
        <v>234</v>
      </c>
      <c r="F2911" s="233"/>
      <c r="G2911" s="171">
        <v>1.81</v>
      </c>
    </row>
    <row r="2912" spans="1:7" x14ac:dyDescent="0.25">
      <c r="A2912" s="165"/>
      <c r="B2912" s="165"/>
      <c r="C2912" s="165"/>
      <c r="D2912" s="165"/>
      <c r="E2912" s="234" t="s">
        <v>235</v>
      </c>
      <c r="F2912" s="234"/>
      <c r="G2912" s="172">
        <v>6.82</v>
      </c>
    </row>
    <row r="2913" spans="1:7" x14ac:dyDescent="0.25">
      <c r="A2913" s="165"/>
      <c r="B2913" s="165"/>
      <c r="C2913" s="165"/>
      <c r="D2913" s="165"/>
      <c r="E2913" s="234" t="s">
        <v>259</v>
      </c>
      <c r="F2913" s="234"/>
      <c r="G2913" s="172">
        <v>0.69</v>
      </c>
    </row>
    <row r="2914" spans="1:7" x14ac:dyDescent="0.25">
      <c r="A2914" s="165"/>
      <c r="B2914" s="165"/>
      <c r="C2914" s="165"/>
      <c r="D2914" s="165"/>
      <c r="E2914" s="234" t="s">
        <v>236</v>
      </c>
      <c r="F2914" s="234"/>
      <c r="G2914" s="172">
        <v>6.82</v>
      </c>
    </row>
    <row r="2915" spans="1:7" x14ac:dyDescent="0.25">
      <c r="A2915" s="165"/>
      <c r="B2915" s="165"/>
      <c r="C2915" s="165"/>
      <c r="D2915" s="165"/>
      <c r="E2915" s="234" t="s">
        <v>1016</v>
      </c>
      <c r="F2915" s="234"/>
      <c r="G2915" s="172">
        <v>1.77</v>
      </c>
    </row>
    <row r="2916" spans="1:7" x14ac:dyDescent="0.25">
      <c r="A2916" s="165"/>
      <c r="B2916" s="165"/>
      <c r="C2916" s="165"/>
      <c r="D2916" s="165"/>
      <c r="E2916" s="234" t="s">
        <v>1017</v>
      </c>
      <c r="F2916" s="234"/>
      <c r="G2916" s="172">
        <v>8.59</v>
      </c>
    </row>
    <row r="2917" spans="1:7" x14ac:dyDescent="0.25">
      <c r="A2917" s="165"/>
      <c r="B2917" s="165"/>
      <c r="C2917" s="230"/>
      <c r="D2917" s="230"/>
      <c r="E2917" s="165"/>
      <c r="F2917" s="165"/>
      <c r="G2917" s="165"/>
    </row>
    <row r="2918" spans="1:7" x14ac:dyDescent="0.25">
      <c r="A2918" s="231" t="s">
        <v>1779</v>
      </c>
      <c r="B2918" s="231"/>
      <c r="C2918" s="231"/>
      <c r="D2918" s="231"/>
      <c r="E2918" s="231"/>
      <c r="F2918" s="231"/>
      <c r="G2918" s="231"/>
    </row>
    <row r="2919" spans="1:7" ht="22.5" x14ac:dyDescent="0.25">
      <c r="A2919" s="232" t="s">
        <v>225</v>
      </c>
      <c r="B2919" s="232"/>
      <c r="C2919" s="166" t="s">
        <v>226</v>
      </c>
      <c r="D2919" s="166" t="s">
        <v>227</v>
      </c>
      <c r="E2919" s="166" t="s">
        <v>228</v>
      </c>
      <c r="F2919" s="166" t="s">
        <v>229</v>
      </c>
      <c r="G2919" s="166" t="s">
        <v>3</v>
      </c>
    </row>
    <row r="2920" spans="1:7" ht="33.75" x14ac:dyDescent="0.25">
      <c r="A2920" s="167" t="s">
        <v>1780</v>
      </c>
      <c r="B2920" s="168" t="s">
        <v>1781</v>
      </c>
      <c r="C2920" s="167" t="s">
        <v>242</v>
      </c>
      <c r="D2920" s="167" t="s">
        <v>133</v>
      </c>
      <c r="E2920" s="169">
        <v>1.19</v>
      </c>
      <c r="F2920" s="170">
        <v>5.84</v>
      </c>
      <c r="G2920" s="170">
        <v>6.95</v>
      </c>
    </row>
    <row r="2921" spans="1:7" ht="22.5" x14ac:dyDescent="0.25">
      <c r="A2921" s="167" t="s">
        <v>1774</v>
      </c>
      <c r="B2921" s="168" t="s">
        <v>1775</v>
      </c>
      <c r="C2921" s="167" t="s">
        <v>242</v>
      </c>
      <c r="D2921" s="167" t="s">
        <v>128</v>
      </c>
      <c r="E2921" s="169">
        <v>8.9999999999999993E-3</v>
      </c>
      <c r="F2921" s="170">
        <v>3.94</v>
      </c>
      <c r="G2921" s="170">
        <v>0.04</v>
      </c>
    </row>
    <row r="2922" spans="1:7" x14ac:dyDescent="0.25">
      <c r="A2922" s="165"/>
      <c r="B2922" s="165"/>
      <c r="C2922" s="165"/>
      <c r="D2922" s="165"/>
      <c r="E2922" s="233" t="s">
        <v>230</v>
      </c>
      <c r="F2922" s="233"/>
      <c r="G2922" s="171">
        <v>6.99</v>
      </c>
    </row>
    <row r="2923" spans="1:7" ht="22.5" x14ac:dyDescent="0.25">
      <c r="A2923" s="232" t="s">
        <v>231</v>
      </c>
      <c r="B2923" s="232"/>
      <c r="C2923" s="166" t="s">
        <v>226</v>
      </c>
      <c r="D2923" s="166" t="s">
        <v>227</v>
      </c>
      <c r="E2923" s="166" t="s">
        <v>228</v>
      </c>
      <c r="F2923" s="166" t="s">
        <v>229</v>
      </c>
      <c r="G2923" s="166" t="s">
        <v>3</v>
      </c>
    </row>
    <row r="2924" spans="1:7" ht="22.5" x14ac:dyDescent="0.25">
      <c r="A2924" s="167" t="s">
        <v>1666</v>
      </c>
      <c r="B2924" s="168" t="s">
        <v>1667</v>
      </c>
      <c r="C2924" s="167" t="s">
        <v>242</v>
      </c>
      <c r="D2924" s="167" t="s">
        <v>232</v>
      </c>
      <c r="E2924" s="169">
        <v>5.1999999999999998E-2</v>
      </c>
      <c r="F2924" s="170">
        <v>20.3</v>
      </c>
      <c r="G2924" s="170">
        <v>1.06</v>
      </c>
    </row>
    <row r="2925" spans="1:7" x14ac:dyDescent="0.25">
      <c r="A2925" s="167" t="s">
        <v>1668</v>
      </c>
      <c r="B2925" s="168" t="s">
        <v>1669</v>
      </c>
      <c r="C2925" s="167" t="s">
        <v>242</v>
      </c>
      <c r="D2925" s="167" t="s">
        <v>232</v>
      </c>
      <c r="E2925" s="169">
        <v>5.1999999999999998E-2</v>
      </c>
      <c r="F2925" s="170">
        <v>24.93</v>
      </c>
      <c r="G2925" s="170">
        <v>1.3</v>
      </c>
    </row>
    <row r="2926" spans="1:7" x14ac:dyDescent="0.25">
      <c r="A2926" s="165"/>
      <c r="B2926" s="165"/>
      <c r="C2926" s="165"/>
      <c r="D2926" s="165"/>
      <c r="E2926" s="233" t="s">
        <v>234</v>
      </c>
      <c r="F2926" s="233"/>
      <c r="G2926" s="171">
        <v>2.36</v>
      </c>
    </row>
    <row r="2927" spans="1:7" x14ac:dyDescent="0.25">
      <c r="A2927" s="165"/>
      <c r="B2927" s="165"/>
      <c r="C2927" s="165"/>
      <c r="D2927" s="165"/>
      <c r="E2927" s="234" t="s">
        <v>235</v>
      </c>
      <c r="F2927" s="234"/>
      <c r="G2927" s="172">
        <v>9.35</v>
      </c>
    </row>
    <row r="2928" spans="1:7" x14ac:dyDescent="0.25">
      <c r="A2928" s="165"/>
      <c r="B2928" s="165"/>
      <c r="C2928" s="165"/>
      <c r="D2928" s="165"/>
      <c r="E2928" s="234" t="s">
        <v>259</v>
      </c>
      <c r="F2928" s="234"/>
      <c r="G2928" s="172">
        <v>0.89</v>
      </c>
    </row>
    <row r="2929" spans="1:7" x14ac:dyDescent="0.25">
      <c r="A2929" s="165"/>
      <c r="B2929" s="165"/>
      <c r="C2929" s="165"/>
      <c r="D2929" s="165"/>
      <c r="E2929" s="234" t="s">
        <v>236</v>
      </c>
      <c r="F2929" s="234"/>
      <c r="G2929" s="172">
        <v>9.35</v>
      </c>
    </row>
    <row r="2930" spans="1:7" x14ac:dyDescent="0.25">
      <c r="A2930" s="165"/>
      <c r="B2930" s="165"/>
      <c r="C2930" s="165"/>
      <c r="D2930" s="165"/>
      <c r="E2930" s="234" t="s">
        <v>1016</v>
      </c>
      <c r="F2930" s="234"/>
      <c r="G2930" s="172">
        <v>2.4300000000000002</v>
      </c>
    </row>
    <row r="2931" spans="1:7" x14ac:dyDescent="0.25">
      <c r="A2931" s="165"/>
      <c r="B2931" s="165"/>
      <c r="C2931" s="165"/>
      <c r="D2931" s="165"/>
      <c r="E2931" s="234" t="s">
        <v>1017</v>
      </c>
      <c r="F2931" s="234"/>
      <c r="G2931" s="172">
        <v>11.78</v>
      </c>
    </row>
    <row r="2932" spans="1:7" x14ac:dyDescent="0.25">
      <c r="A2932" s="165"/>
      <c r="B2932" s="165"/>
      <c r="C2932" s="230"/>
      <c r="D2932" s="230"/>
      <c r="E2932" s="165"/>
      <c r="F2932" s="165"/>
      <c r="G2932" s="165"/>
    </row>
    <row r="2933" spans="1:7" x14ac:dyDescent="0.25">
      <c r="A2933" s="231" t="s">
        <v>1782</v>
      </c>
      <c r="B2933" s="231"/>
      <c r="C2933" s="231"/>
      <c r="D2933" s="231"/>
      <c r="E2933" s="231"/>
      <c r="F2933" s="231"/>
      <c r="G2933" s="231"/>
    </row>
    <row r="2934" spans="1:7" ht="22.5" x14ac:dyDescent="0.25">
      <c r="A2934" s="232" t="s">
        <v>225</v>
      </c>
      <c r="B2934" s="232"/>
      <c r="C2934" s="166" t="s">
        <v>226</v>
      </c>
      <c r="D2934" s="166" t="s">
        <v>227</v>
      </c>
      <c r="E2934" s="166" t="s">
        <v>228</v>
      </c>
      <c r="F2934" s="166" t="s">
        <v>229</v>
      </c>
      <c r="G2934" s="166" t="s">
        <v>3</v>
      </c>
    </row>
    <row r="2935" spans="1:7" ht="33.75" x14ac:dyDescent="0.25">
      <c r="A2935" s="167" t="s">
        <v>1783</v>
      </c>
      <c r="B2935" s="168" t="s">
        <v>1784</v>
      </c>
      <c r="C2935" s="167" t="s">
        <v>242</v>
      </c>
      <c r="D2935" s="167" t="s">
        <v>133</v>
      </c>
      <c r="E2935" s="169">
        <v>1.0269999999999999</v>
      </c>
      <c r="F2935" s="170">
        <v>9.99</v>
      </c>
      <c r="G2935" s="170">
        <v>10.26</v>
      </c>
    </row>
    <row r="2936" spans="1:7" ht="22.5" x14ac:dyDescent="0.25">
      <c r="A2936" s="167" t="s">
        <v>1774</v>
      </c>
      <c r="B2936" s="168" t="s">
        <v>1775</v>
      </c>
      <c r="C2936" s="167" t="s">
        <v>242</v>
      </c>
      <c r="D2936" s="167" t="s">
        <v>128</v>
      </c>
      <c r="E2936" s="169">
        <v>0.01</v>
      </c>
      <c r="F2936" s="170">
        <v>3.94</v>
      </c>
      <c r="G2936" s="170">
        <v>0.04</v>
      </c>
    </row>
    <row r="2937" spans="1:7" x14ac:dyDescent="0.25">
      <c r="A2937" s="165"/>
      <c r="B2937" s="165"/>
      <c r="C2937" s="165"/>
      <c r="D2937" s="165"/>
      <c r="E2937" s="233" t="s">
        <v>230</v>
      </c>
      <c r="F2937" s="233"/>
      <c r="G2937" s="171">
        <v>10.3</v>
      </c>
    </row>
    <row r="2938" spans="1:7" ht="22.5" x14ac:dyDescent="0.25">
      <c r="A2938" s="232" t="s">
        <v>231</v>
      </c>
      <c r="B2938" s="232"/>
      <c r="C2938" s="166" t="s">
        <v>226</v>
      </c>
      <c r="D2938" s="166" t="s">
        <v>227</v>
      </c>
      <c r="E2938" s="166" t="s">
        <v>228</v>
      </c>
      <c r="F2938" s="166" t="s">
        <v>229</v>
      </c>
      <c r="G2938" s="166" t="s">
        <v>3</v>
      </c>
    </row>
    <row r="2939" spans="1:7" ht="22.5" x14ac:dyDescent="0.25">
      <c r="A2939" s="167" t="s">
        <v>1666</v>
      </c>
      <c r="B2939" s="168" t="s">
        <v>1667</v>
      </c>
      <c r="C2939" s="167" t="s">
        <v>242</v>
      </c>
      <c r="D2939" s="167" t="s">
        <v>232</v>
      </c>
      <c r="E2939" s="169">
        <v>8.9999999999999993E-3</v>
      </c>
      <c r="F2939" s="170">
        <v>20.3</v>
      </c>
      <c r="G2939" s="170">
        <v>0.18</v>
      </c>
    </row>
    <row r="2940" spans="1:7" x14ac:dyDescent="0.25">
      <c r="A2940" s="167" t="s">
        <v>1668</v>
      </c>
      <c r="B2940" s="168" t="s">
        <v>1669</v>
      </c>
      <c r="C2940" s="167" t="s">
        <v>242</v>
      </c>
      <c r="D2940" s="167" t="s">
        <v>232</v>
      </c>
      <c r="E2940" s="169">
        <v>8.9999999999999993E-3</v>
      </c>
      <c r="F2940" s="170">
        <v>24.93</v>
      </c>
      <c r="G2940" s="170">
        <v>0.22</v>
      </c>
    </row>
    <row r="2941" spans="1:7" x14ac:dyDescent="0.25">
      <c r="A2941" s="165"/>
      <c r="B2941" s="165"/>
      <c r="C2941" s="165"/>
      <c r="D2941" s="165"/>
      <c r="E2941" s="233" t="s">
        <v>234</v>
      </c>
      <c r="F2941" s="233"/>
      <c r="G2941" s="171">
        <v>0.4</v>
      </c>
    </row>
    <row r="2942" spans="1:7" x14ac:dyDescent="0.25">
      <c r="A2942" s="165"/>
      <c r="B2942" s="165"/>
      <c r="C2942" s="165"/>
      <c r="D2942" s="165"/>
      <c r="E2942" s="234" t="s">
        <v>235</v>
      </c>
      <c r="F2942" s="234"/>
      <c r="G2942" s="172">
        <v>10.7</v>
      </c>
    </row>
    <row r="2943" spans="1:7" x14ac:dyDescent="0.25">
      <c r="A2943" s="165"/>
      <c r="B2943" s="165"/>
      <c r="C2943" s="165"/>
      <c r="D2943" s="165"/>
      <c r="E2943" s="234" t="s">
        <v>259</v>
      </c>
      <c r="F2943" s="234"/>
      <c r="G2943" s="172">
        <v>0.14000000000000001</v>
      </c>
    </row>
    <row r="2944" spans="1:7" x14ac:dyDescent="0.25">
      <c r="A2944" s="165"/>
      <c r="B2944" s="165"/>
      <c r="C2944" s="165"/>
      <c r="D2944" s="165"/>
      <c r="E2944" s="234" t="s">
        <v>236</v>
      </c>
      <c r="F2944" s="234"/>
      <c r="G2944" s="172">
        <v>10.7</v>
      </c>
    </row>
    <row r="2945" spans="1:7" x14ac:dyDescent="0.25">
      <c r="A2945" s="165"/>
      <c r="B2945" s="165"/>
      <c r="C2945" s="165"/>
      <c r="D2945" s="165"/>
      <c r="E2945" s="234" t="s">
        <v>1016</v>
      </c>
      <c r="F2945" s="234"/>
      <c r="G2945" s="172">
        <v>2.78</v>
      </c>
    </row>
    <row r="2946" spans="1:7" x14ac:dyDescent="0.25">
      <c r="A2946" s="165"/>
      <c r="B2946" s="165"/>
      <c r="C2946" s="165"/>
      <c r="D2946" s="165"/>
      <c r="E2946" s="234" t="s">
        <v>1017</v>
      </c>
      <c r="F2946" s="234"/>
      <c r="G2946" s="172">
        <v>13.48</v>
      </c>
    </row>
    <row r="2947" spans="1:7" x14ac:dyDescent="0.25">
      <c r="A2947" s="165"/>
      <c r="B2947" s="165"/>
      <c r="C2947" s="230"/>
      <c r="D2947" s="230"/>
      <c r="E2947" s="165"/>
      <c r="F2947" s="165"/>
      <c r="G2947" s="165"/>
    </row>
    <row r="2948" spans="1:7" x14ac:dyDescent="0.25">
      <c r="A2948" s="231" t="s">
        <v>1785</v>
      </c>
      <c r="B2948" s="231"/>
      <c r="C2948" s="231"/>
      <c r="D2948" s="231"/>
      <c r="E2948" s="231"/>
      <c r="F2948" s="231"/>
      <c r="G2948" s="231"/>
    </row>
    <row r="2949" spans="1:7" ht="22.5" x14ac:dyDescent="0.25">
      <c r="A2949" s="232" t="s">
        <v>225</v>
      </c>
      <c r="B2949" s="232"/>
      <c r="C2949" s="166" t="s">
        <v>226</v>
      </c>
      <c r="D2949" s="166" t="s">
        <v>227</v>
      </c>
      <c r="E2949" s="166" t="s">
        <v>228</v>
      </c>
      <c r="F2949" s="166" t="s">
        <v>229</v>
      </c>
      <c r="G2949" s="166" t="s">
        <v>3</v>
      </c>
    </row>
    <row r="2950" spans="1:7" ht="33.75" x14ac:dyDescent="0.25">
      <c r="A2950" s="167" t="s">
        <v>1786</v>
      </c>
      <c r="B2950" s="168" t="s">
        <v>1787</v>
      </c>
      <c r="C2950" s="167" t="s">
        <v>242</v>
      </c>
      <c r="D2950" s="167" t="s">
        <v>133</v>
      </c>
      <c r="E2950" s="169">
        <v>1.0269999999999999</v>
      </c>
      <c r="F2950" s="170">
        <v>15.4</v>
      </c>
      <c r="G2950" s="170">
        <v>15.82</v>
      </c>
    </row>
    <row r="2951" spans="1:7" ht="22.5" x14ac:dyDescent="0.25">
      <c r="A2951" s="167" t="s">
        <v>1774</v>
      </c>
      <c r="B2951" s="168" t="s">
        <v>1775</v>
      </c>
      <c r="C2951" s="167" t="s">
        <v>242</v>
      </c>
      <c r="D2951" s="167" t="s">
        <v>128</v>
      </c>
      <c r="E2951" s="169">
        <v>0.01</v>
      </c>
      <c r="F2951" s="170">
        <v>3.94</v>
      </c>
      <c r="G2951" s="170">
        <v>0.04</v>
      </c>
    </row>
    <row r="2952" spans="1:7" x14ac:dyDescent="0.25">
      <c r="A2952" s="165"/>
      <c r="B2952" s="165"/>
      <c r="C2952" s="165"/>
      <c r="D2952" s="165"/>
      <c r="E2952" s="233" t="s">
        <v>230</v>
      </c>
      <c r="F2952" s="233"/>
      <c r="G2952" s="171">
        <v>15.86</v>
      </c>
    </row>
    <row r="2953" spans="1:7" ht="22.5" x14ac:dyDescent="0.25">
      <c r="A2953" s="232" t="s">
        <v>231</v>
      </c>
      <c r="B2953" s="232"/>
      <c r="C2953" s="166" t="s">
        <v>226</v>
      </c>
      <c r="D2953" s="166" t="s">
        <v>227</v>
      </c>
      <c r="E2953" s="166" t="s">
        <v>228</v>
      </c>
      <c r="F2953" s="166" t="s">
        <v>229</v>
      </c>
      <c r="G2953" s="166" t="s">
        <v>3</v>
      </c>
    </row>
    <row r="2954" spans="1:7" ht="22.5" x14ac:dyDescent="0.25">
      <c r="A2954" s="167" t="s">
        <v>1666</v>
      </c>
      <c r="B2954" s="168" t="s">
        <v>1667</v>
      </c>
      <c r="C2954" s="167" t="s">
        <v>242</v>
      </c>
      <c r="D2954" s="167" t="s">
        <v>232</v>
      </c>
      <c r="E2954" s="169">
        <v>1.2999999999999999E-2</v>
      </c>
      <c r="F2954" s="170">
        <v>20.3</v>
      </c>
      <c r="G2954" s="170">
        <v>0.26</v>
      </c>
    </row>
    <row r="2955" spans="1:7" x14ac:dyDescent="0.25">
      <c r="A2955" s="167" t="s">
        <v>1668</v>
      </c>
      <c r="B2955" s="168" t="s">
        <v>1669</v>
      </c>
      <c r="C2955" s="167" t="s">
        <v>242</v>
      </c>
      <c r="D2955" s="167" t="s">
        <v>232</v>
      </c>
      <c r="E2955" s="169">
        <v>1.2999999999999999E-2</v>
      </c>
      <c r="F2955" s="170">
        <v>24.93</v>
      </c>
      <c r="G2955" s="170">
        <v>0.32</v>
      </c>
    </row>
    <row r="2956" spans="1:7" x14ac:dyDescent="0.25">
      <c r="A2956" s="165"/>
      <c r="B2956" s="165"/>
      <c r="C2956" s="165"/>
      <c r="D2956" s="165"/>
      <c r="E2956" s="233" t="s">
        <v>234</v>
      </c>
      <c r="F2956" s="233"/>
      <c r="G2956" s="171">
        <v>0.57999999999999996</v>
      </c>
    </row>
    <row r="2957" spans="1:7" x14ac:dyDescent="0.25">
      <c r="A2957" s="165"/>
      <c r="B2957" s="165"/>
      <c r="C2957" s="165"/>
      <c r="D2957" s="165"/>
      <c r="E2957" s="234" t="s">
        <v>235</v>
      </c>
      <c r="F2957" s="234"/>
      <c r="G2957" s="172">
        <v>16.440000000000001</v>
      </c>
    </row>
    <row r="2958" spans="1:7" x14ac:dyDescent="0.25">
      <c r="A2958" s="165"/>
      <c r="B2958" s="165"/>
      <c r="C2958" s="165"/>
      <c r="D2958" s="165"/>
      <c r="E2958" s="234" t="s">
        <v>259</v>
      </c>
      <c r="F2958" s="234"/>
      <c r="G2958" s="172">
        <v>0.21</v>
      </c>
    </row>
    <row r="2959" spans="1:7" x14ac:dyDescent="0.25">
      <c r="A2959" s="165"/>
      <c r="B2959" s="165"/>
      <c r="C2959" s="165"/>
      <c r="D2959" s="165"/>
      <c r="E2959" s="234" t="s">
        <v>236</v>
      </c>
      <c r="F2959" s="234"/>
      <c r="G2959" s="172">
        <v>16.440000000000001</v>
      </c>
    </row>
    <row r="2960" spans="1:7" x14ac:dyDescent="0.25">
      <c r="A2960" s="165"/>
      <c r="B2960" s="165"/>
      <c r="C2960" s="165"/>
      <c r="D2960" s="165"/>
      <c r="E2960" s="234" t="s">
        <v>1016</v>
      </c>
      <c r="F2960" s="234"/>
      <c r="G2960" s="172">
        <v>4.28</v>
      </c>
    </row>
    <row r="2961" spans="1:7" x14ac:dyDescent="0.25">
      <c r="A2961" s="165"/>
      <c r="B2961" s="165"/>
      <c r="C2961" s="165"/>
      <c r="D2961" s="165"/>
      <c r="E2961" s="234" t="s">
        <v>1017</v>
      </c>
      <c r="F2961" s="234"/>
      <c r="G2961" s="172">
        <v>20.72</v>
      </c>
    </row>
    <row r="2962" spans="1:7" x14ac:dyDescent="0.25">
      <c r="A2962" s="165"/>
      <c r="B2962" s="165"/>
      <c r="C2962" s="230"/>
      <c r="D2962" s="230"/>
      <c r="E2962" s="165"/>
      <c r="F2962" s="165"/>
      <c r="G2962" s="165"/>
    </row>
    <row r="2963" spans="1:7" x14ac:dyDescent="0.25">
      <c r="A2963" s="231" t="s">
        <v>1788</v>
      </c>
      <c r="B2963" s="231"/>
      <c r="C2963" s="231"/>
      <c r="D2963" s="231"/>
      <c r="E2963" s="231"/>
      <c r="F2963" s="231"/>
      <c r="G2963" s="231"/>
    </row>
    <row r="2964" spans="1:7" ht="22.5" x14ac:dyDescent="0.25">
      <c r="A2964" s="232" t="s">
        <v>231</v>
      </c>
      <c r="B2964" s="232"/>
      <c r="C2964" s="166" t="s">
        <v>226</v>
      </c>
      <c r="D2964" s="166" t="s">
        <v>227</v>
      </c>
      <c r="E2964" s="166" t="s">
        <v>228</v>
      </c>
      <c r="F2964" s="166" t="s">
        <v>229</v>
      </c>
      <c r="G2964" s="166" t="s">
        <v>3</v>
      </c>
    </row>
    <row r="2965" spans="1:7" ht="45" x14ac:dyDescent="0.25">
      <c r="A2965" s="167" t="s">
        <v>1789</v>
      </c>
      <c r="B2965" s="168" t="s">
        <v>1790</v>
      </c>
      <c r="C2965" s="167" t="s">
        <v>242</v>
      </c>
      <c r="D2965" s="167" t="s">
        <v>128</v>
      </c>
      <c r="E2965" s="169">
        <v>1</v>
      </c>
      <c r="F2965" s="170">
        <v>6.7</v>
      </c>
      <c r="G2965" s="170">
        <v>6.7</v>
      </c>
    </row>
    <row r="2966" spans="1:7" ht="33.75" x14ac:dyDescent="0.25">
      <c r="A2966" s="167" t="s">
        <v>1791</v>
      </c>
      <c r="B2966" s="168" t="s">
        <v>1792</v>
      </c>
      <c r="C2966" s="167" t="s">
        <v>242</v>
      </c>
      <c r="D2966" s="167" t="s">
        <v>128</v>
      </c>
      <c r="E2966" s="169">
        <v>1</v>
      </c>
      <c r="F2966" s="170">
        <v>15.51</v>
      </c>
      <c r="G2966" s="170">
        <v>15.51</v>
      </c>
    </row>
    <row r="2967" spans="1:7" x14ac:dyDescent="0.25">
      <c r="A2967" s="165"/>
      <c r="B2967" s="165"/>
      <c r="C2967" s="165"/>
      <c r="D2967" s="165"/>
      <c r="E2967" s="233" t="s">
        <v>234</v>
      </c>
      <c r="F2967" s="233"/>
      <c r="G2967" s="171">
        <v>22.21</v>
      </c>
    </row>
    <row r="2968" spans="1:7" x14ac:dyDescent="0.25">
      <c r="A2968" s="165"/>
      <c r="B2968" s="165"/>
      <c r="C2968" s="165"/>
      <c r="D2968" s="165"/>
      <c r="E2968" s="234" t="s">
        <v>235</v>
      </c>
      <c r="F2968" s="234"/>
      <c r="G2968" s="172">
        <v>22.21</v>
      </c>
    </row>
    <row r="2969" spans="1:7" x14ac:dyDescent="0.25">
      <c r="A2969" s="165"/>
      <c r="B2969" s="165"/>
      <c r="C2969" s="165"/>
      <c r="D2969" s="165"/>
      <c r="E2969" s="234" t="s">
        <v>259</v>
      </c>
      <c r="F2969" s="234"/>
      <c r="G2969" s="172">
        <v>4.53</v>
      </c>
    </row>
    <row r="2970" spans="1:7" x14ac:dyDescent="0.25">
      <c r="A2970" s="165"/>
      <c r="B2970" s="165"/>
      <c r="C2970" s="165"/>
      <c r="D2970" s="165"/>
      <c r="E2970" s="234" t="s">
        <v>236</v>
      </c>
      <c r="F2970" s="234"/>
      <c r="G2970" s="172">
        <v>22.21</v>
      </c>
    </row>
    <row r="2971" spans="1:7" x14ac:dyDescent="0.25">
      <c r="A2971" s="165"/>
      <c r="B2971" s="165"/>
      <c r="C2971" s="165"/>
      <c r="D2971" s="165"/>
      <c r="E2971" s="234" t="s">
        <v>1016</v>
      </c>
      <c r="F2971" s="234"/>
      <c r="G2971" s="172">
        <v>5.78</v>
      </c>
    </row>
    <row r="2972" spans="1:7" x14ac:dyDescent="0.25">
      <c r="A2972" s="165"/>
      <c r="B2972" s="165"/>
      <c r="C2972" s="165"/>
      <c r="D2972" s="165"/>
      <c r="E2972" s="234" t="s">
        <v>1017</v>
      </c>
      <c r="F2972" s="234"/>
      <c r="G2972" s="172">
        <v>27.99</v>
      </c>
    </row>
    <row r="2973" spans="1:7" x14ac:dyDescent="0.25">
      <c r="A2973" s="165"/>
      <c r="B2973" s="165"/>
      <c r="C2973" s="230"/>
      <c r="D2973" s="230"/>
      <c r="E2973" s="165"/>
      <c r="F2973" s="165"/>
      <c r="G2973" s="165"/>
    </row>
    <row r="2974" spans="1:7" x14ac:dyDescent="0.25">
      <c r="A2974" s="231" t="s">
        <v>1793</v>
      </c>
      <c r="B2974" s="231"/>
      <c r="C2974" s="231"/>
      <c r="D2974" s="231"/>
      <c r="E2974" s="231"/>
      <c r="F2974" s="231"/>
      <c r="G2974" s="231"/>
    </row>
    <row r="2975" spans="1:7" ht="22.5" x14ac:dyDescent="0.25">
      <c r="A2975" s="232" t="s">
        <v>231</v>
      </c>
      <c r="B2975" s="232"/>
      <c r="C2975" s="166" t="s">
        <v>226</v>
      </c>
      <c r="D2975" s="166" t="s">
        <v>227</v>
      </c>
      <c r="E2975" s="166" t="s">
        <v>228</v>
      </c>
      <c r="F2975" s="166" t="s">
        <v>229</v>
      </c>
      <c r="G2975" s="166" t="s">
        <v>3</v>
      </c>
    </row>
    <row r="2976" spans="1:7" ht="45" x14ac:dyDescent="0.25">
      <c r="A2976" s="167" t="s">
        <v>1789</v>
      </c>
      <c r="B2976" s="168" t="s">
        <v>1790</v>
      </c>
      <c r="C2976" s="167" t="s">
        <v>242</v>
      </c>
      <c r="D2976" s="167" t="s">
        <v>128</v>
      </c>
      <c r="E2976" s="169">
        <v>1</v>
      </c>
      <c r="F2976" s="170">
        <v>6.7</v>
      </c>
      <c r="G2976" s="170">
        <v>6.7</v>
      </c>
    </row>
    <row r="2977" spans="1:7" ht="33.75" x14ac:dyDescent="0.25">
      <c r="A2977" s="167" t="s">
        <v>1794</v>
      </c>
      <c r="B2977" s="168" t="s">
        <v>1795</v>
      </c>
      <c r="C2977" s="167" t="s">
        <v>242</v>
      </c>
      <c r="D2977" s="167" t="s">
        <v>128</v>
      </c>
      <c r="E2977" s="169">
        <v>1</v>
      </c>
      <c r="F2977" s="170">
        <v>20.86</v>
      </c>
      <c r="G2977" s="170">
        <v>20.86</v>
      </c>
    </row>
    <row r="2978" spans="1:7" x14ac:dyDescent="0.25">
      <c r="A2978" s="165"/>
      <c r="B2978" s="165"/>
      <c r="C2978" s="165"/>
      <c r="D2978" s="165"/>
      <c r="E2978" s="233" t="s">
        <v>234</v>
      </c>
      <c r="F2978" s="233"/>
      <c r="G2978" s="171">
        <v>27.56</v>
      </c>
    </row>
    <row r="2979" spans="1:7" x14ac:dyDescent="0.25">
      <c r="A2979" s="165"/>
      <c r="B2979" s="165"/>
      <c r="C2979" s="165"/>
      <c r="D2979" s="165"/>
      <c r="E2979" s="234" t="s">
        <v>235</v>
      </c>
      <c r="F2979" s="234"/>
      <c r="G2979" s="172">
        <v>27.56</v>
      </c>
    </row>
    <row r="2980" spans="1:7" x14ac:dyDescent="0.25">
      <c r="A2980" s="165"/>
      <c r="B2980" s="165"/>
      <c r="C2980" s="165"/>
      <c r="D2980" s="165"/>
      <c r="E2980" s="234" t="s">
        <v>259</v>
      </c>
      <c r="F2980" s="234"/>
      <c r="G2980" s="172">
        <v>5.85</v>
      </c>
    </row>
    <row r="2981" spans="1:7" x14ac:dyDescent="0.25">
      <c r="A2981" s="165"/>
      <c r="B2981" s="165"/>
      <c r="C2981" s="165"/>
      <c r="D2981" s="165"/>
      <c r="E2981" s="234" t="s">
        <v>236</v>
      </c>
      <c r="F2981" s="234"/>
      <c r="G2981" s="172">
        <v>27.56</v>
      </c>
    </row>
    <row r="2982" spans="1:7" x14ac:dyDescent="0.25">
      <c r="A2982" s="165"/>
      <c r="B2982" s="165"/>
      <c r="C2982" s="165"/>
      <c r="D2982" s="165"/>
      <c r="E2982" s="234" t="s">
        <v>1016</v>
      </c>
      <c r="F2982" s="234"/>
      <c r="G2982" s="172">
        <v>7.17</v>
      </c>
    </row>
    <row r="2983" spans="1:7" x14ac:dyDescent="0.25">
      <c r="A2983" s="165"/>
      <c r="B2983" s="165"/>
      <c r="C2983" s="165"/>
      <c r="D2983" s="165"/>
      <c r="E2983" s="234" t="s">
        <v>1017</v>
      </c>
      <c r="F2983" s="234"/>
      <c r="G2983" s="172">
        <v>34.729999999999997</v>
      </c>
    </row>
    <row r="2984" spans="1:7" x14ac:dyDescent="0.25">
      <c r="A2984" s="165"/>
      <c r="B2984" s="165"/>
      <c r="C2984" s="230"/>
      <c r="D2984" s="230"/>
      <c r="E2984" s="165"/>
      <c r="F2984" s="165"/>
      <c r="G2984" s="165"/>
    </row>
    <row r="2985" spans="1:7" x14ac:dyDescent="0.25">
      <c r="A2985" s="231" t="s">
        <v>1796</v>
      </c>
      <c r="B2985" s="231"/>
      <c r="C2985" s="231"/>
      <c r="D2985" s="231"/>
      <c r="E2985" s="231"/>
      <c r="F2985" s="231"/>
      <c r="G2985" s="231"/>
    </row>
    <row r="2986" spans="1:7" ht="22.5" x14ac:dyDescent="0.25">
      <c r="A2986" s="232" t="s">
        <v>231</v>
      </c>
      <c r="B2986" s="232"/>
      <c r="C2986" s="166" t="s">
        <v>226</v>
      </c>
      <c r="D2986" s="166" t="s">
        <v>227</v>
      </c>
      <c r="E2986" s="166" t="s">
        <v>228</v>
      </c>
      <c r="F2986" s="166" t="s">
        <v>229</v>
      </c>
      <c r="G2986" s="166" t="s">
        <v>3</v>
      </c>
    </row>
    <row r="2987" spans="1:7" ht="33.75" x14ac:dyDescent="0.25">
      <c r="A2987" s="167" t="s">
        <v>1797</v>
      </c>
      <c r="B2987" s="168" t="s">
        <v>1798</v>
      </c>
      <c r="C2987" s="167" t="s">
        <v>242</v>
      </c>
      <c r="D2987" s="167" t="s">
        <v>128</v>
      </c>
      <c r="E2987" s="169">
        <v>1</v>
      </c>
      <c r="F2987" s="170">
        <v>14.6</v>
      </c>
      <c r="G2987" s="170">
        <v>14.6</v>
      </c>
    </row>
    <row r="2988" spans="1:7" ht="45" x14ac:dyDescent="0.25">
      <c r="A2988" s="167" t="s">
        <v>1789</v>
      </c>
      <c r="B2988" s="168" t="s">
        <v>1790</v>
      </c>
      <c r="C2988" s="167" t="s">
        <v>242</v>
      </c>
      <c r="D2988" s="167" t="s">
        <v>128</v>
      </c>
      <c r="E2988" s="169">
        <v>1</v>
      </c>
      <c r="F2988" s="170">
        <v>6.7</v>
      </c>
      <c r="G2988" s="170">
        <v>6.7</v>
      </c>
    </row>
    <row r="2989" spans="1:7" x14ac:dyDescent="0.25">
      <c r="A2989" s="165"/>
      <c r="B2989" s="165"/>
      <c r="C2989" s="165"/>
      <c r="D2989" s="165"/>
      <c r="E2989" s="233" t="s">
        <v>234</v>
      </c>
      <c r="F2989" s="233"/>
      <c r="G2989" s="171">
        <v>21.3</v>
      </c>
    </row>
    <row r="2990" spans="1:7" x14ac:dyDescent="0.25">
      <c r="A2990" s="165"/>
      <c r="B2990" s="165"/>
      <c r="C2990" s="165"/>
      <c r="D2990" s="165"/>
      <c r="E2990" s="234" t="s">
        <v>235</v>
      </c>
      <c r="F2990" s="234"/>
      <c r="G2990" s="172">
        <v>21.3</v>
      </c>
    </row>
    <row r="2991" spans="1:7" x14ac:dyDescent="0.25">
      <c r="A2991" s="165"/>
      <c r="B2991" s="165"/>
      <c r="C2991" s="165"/>
      <c r="D2991" s="165"/>
      <c r="E2991" s="234" t="s">
        <v>259</v>
      </c>
      <c r="F2991" s="234"/>
      <c r="G2991" s="172">
        <v>4.53</v>
      </c>
    </row>
    <row r="2992" spans="1:7" x14ac:dyDescent="0.25">
      <c r="A2992" s="165"/>
      <c r="B2992" s="165"/>
      <c r="C2992" s="165"/>
      <c r="D2992" s="165"/>
      <c r="E2992" s="234" t="s">
        <v>236</v>
      </c>
      <c r="F2992" s="234"/>
      <c r="G2992" s="172">
        <v>21.3</v>
      </c>
    </row>
    <row r="2993" spans="1:7" x14ac:dyDescent="0.25">
      <c r="A2993" s="165"/>
      <c r="B2993" s="165"/>
      <c r="C2993" s="165"/>
      <c r="D2993" s="165"/>
      <c r="E2993" s="234" t="s">
        <v>1016</v>
      </c>
      <c r="F2993" s="234"/>
      <c r="G2993" s="172">
        <v>5.54</v>
      </c>
    </row>
    <row r="2994" spans="1:7" x14ac:dyDescent="0.25">
      <c r="A2994" s="165"/>
      <c r="B2994" s="165"/>
      <c r="C2994" s="165"/>
      <c r="D2994" s="165"/>
      <c r="E2994" s="234" t="s">
        <v>1017</v>
      </c>
      <c r="F2994" s="234"/>
      <c r="G2994" s="172">
        <v>26.84</v>
      </c>
    </row>
    <row r="2995" spans="1:7" x14ac:dyDescent="0.25">
      <c r="A2995" s="165"/>
      <c r="B2995" s="165"/>
      <c r="C2995" s="230"/>
      <c r="D2995" s="230"/>
      <c r="E2995" s="165"/>
      <c r="F2995" s="165"/>
      <c r="G2995" s="165"/>
    </row>
    <row r="2996" spans="1:7" x14ac:dyDescent="0.25">
      <c r="A2996" s="231" t="s">
        <v>1799</v>
      </c>
      <c r="B2996" s="231"/>
      <c r="C2996" s="231"/>
      <c r="D2996" s="231"/>
      <c r="E2996" s="231"/>
      <c r="F2996" s="231"/>
      <c r="G2996" s="231"/>
    </row>
    <row r="2997" spans="1:7" ht="22.5" x14ac:dyDescent="0.25">
      <c r="A2997" s="232" t="s">
        <v>231</v>
      </c>
      <c r="B2997" s="232"/>
      <c r="C2997" s="166" t="s">
        <v>226</v>
      </c>
      <c r="D2997" s="166" t="s">
        <v>227</v>
      </c>
      <c r="E2997" s="166" t="s">
        <v>228</v>
      </c>
      <c r="F2997" s="166" t="s">
        <v>229</v>
      </c>
      <c r="G2997" s="166" t="s">
        <v>3</v>
      </c>
    </row>
    <row r="2998" spans="1:7" ht="45" x14ac:dyDescent="0.25">
      <c r="A2998" s="167" t="s">
        <v>1800</v>
      </c>
      <c r="B2998" s="168" t="s">
        <v>1801</v>
      </c>
      <c r="C2998" s="167" t="s">
        <v>242</v>
      </c>
      <c r="D2998" s="167" t="s">
        <v>128</v>
      </c>
      <c r="E2998" s="169">
        <v>1</v>
      </c>
      <c r="F2998" s="170">
        <v>33.36</v>
      </c>
      <c r="G2998" s="170">
        <v>33.36</v>
      </c>
    </row>
    <row r="2999" spans="1:7" ht="45" x14ac:dyDescent="0.25">
      <c r="A2999" s="167" t="s">
        <v>1789</v>
      </c>
      <c r="B2999" s="168" t="s">
        <v>1790</v>
      </c>
      <c r="C2999" s="167" t="s">
        <v>242</v>
      </c>
      <c r="D2999" s="167" t="s">
        <v>128</v>
      </c>
      <c r="E2999" s="169">
        <v>1</v>
      </c>
      <c r="F2999" s="170">
        <v>6.7</v>
      </c>
      <c r="G2999" s="170">
        <v>6.7</v>
      </c>
    </row>
    <row r="3000" spans="1:7" x14ac:dyDescent="0.25">
      <c r="A3000" s="165"/>
      <c r="B3000" s="165"/>
      <c r="C3000" s="165"/>
      <c r="D3000" s="165"/>
      <c r="E3000" s="233" t="s">
        <v>234</v>
      </c>
      <c r="F3000" s="233"/>
      <c r="G3000" s="171">
        <v>40.06</v>
      </c>
    </row>
    <row r="3001" spans="1:7" x14ac:dyDescent="0.25">
      <c r="A3001" s="165"/>
      <c r="B3001" s="165"/>
      <c r="C3001" s="165"/>
      <c r="D3001" s="165"/>
      <c r="E3001" s="234" t="s">
        <v>235</v>
      </c>
      <c r="F3001" s="234"/>
      <c r="G3001" s="172">
        <v>40.06</v>
      </c>
    </row>
    <row r="3002" spans="1:7" x14ac:dyDescent="0.25">
      <c r="A3002" s="165"/>
      <c r="B3002" s="165"/>
      <c r="C3002" s="165"/>
      <c r="D3002" s="165"/>
      <c r="E3002" s="234" t="s">
        <v>259</v>
      </c>
      <c r="F3002" s="234"/>
      <c r="G3002" s="172">
        <v>9.1</v>
      </c>
    </row>
    <row r="3003" spans="1:7" x14ac:dyDescent="0.25">
      <c r="A3003" s="165"/>
      <c r="B3003" s="165"/>
      <c r="C3003" s="165"/>
      <c r="D3003" s="165"/>
      <c r="E3003" s="234" t="s">
        <v>236</v>
      </c>
      <c r="F3003" s="234"/>
      <c r="G3003" s="172">
        <v>40.06</v>
      </c>
    </row>
    <row r="3004" spans="1:7" x14ac:dyDescent="0.25">
      <c r="A3004" s="165"/>
      <c r="B3004" s="165"/>
      <c r="C3004" s="165"/>
      <c r="D3004" s="165"/>
      <c r="E3004" s="234" t="s">
        <v>1016</v>
      </c>
      <c r="F3004" s="234"/>
      <c r="G3004" s="172">
        <v>10.42</v>
      </c>
    </row>
    <row r="3005" spans="1:7" x14ac:dyDescent="0.25">
      <c r="A3005" s="165"/>
      <c r="B3005" s="165"/>
      <c r="C3005" s="165"/>
      <c r="D3005" s="165"/>
      <c r="E3005" s="234" t="s">
        <v>1017</v>
      </c>
      <c r="F3005" s="234"/>
      <c r="G3005" s="172">
        <v>50.48</v>
      </c>
    </row>
    <row r="3006" spans="1:7" x14ac:dyDescent="0.25">
      <c r="A3006" s="165"/>
      <c r="B3006" s="165"/>
      <c r="C3006" s="230"/>
      <c r="D3006" s="230"/>
      <c r="E3006" s="165"/>
      <c r="F3006" s="165"/>
      <c r="G3006" s="165"/>
    </row>
    <row r="3007" spans="1:7" x14ac:dyDescent="0.25">
      <c r="A3007" s="231" t="s">
        <v>1802</v>
      </c>
      <c r="B3007" s="231"/>
      <c r="C3007" s="231"/>
      <c r="D3007" s="231"/>
      <c r="E3007" s="231"/>
      <c r="F3007" s="231"/>
      <c r="G3007" s="231"/>
    </row>
    <row r="3008" spans="1:7" ht="22.5" x14ac:dyDescent="0.25">
      <c r="A3008" s="232" t="s">
        <v>225</v>
      </c>
      <c r="B3008" s="232"/>
      <c r="C3008" s="166" t="s">
        <v>226</v>
      </c>
      <c r="D3008" s="166" t="s">
        <v>227</v>
      </c>
      <c r="E3008" s="166" t="s">
        <v>228</v>
      </c>
      <c r="F3008" s="166" t="s">
        <v>229</v>
      </c>
      <c r="G3008" s="166" t="s">
        <v>3</v>
      </c>
    </row>
    <row r="3009" spans="1:7" x14ac:dyDescent="0.25">
      <c r="A3009" s="167" t="s">
        <v>1803</v>
      </c>
      <c r="B3009" s="168" t="s">
        <v>1804</v>
      </c>
      <c r="C3009" s="167" t="s">
        <v>1047</v>
      </c>
      <c r="D3009" s="167" t="s">
        <v>128</v>
      </c>
      <c r="E3009" s="169">
        <v>1</v>
      </c>
      <c r="F3009" s="170">
        <v>5.7</v>
      </c>
      <c r="G3009" s="170">
        <v>5.7</v>
      </c>
    </row>
    <row r="3010" spans="1:7" x14ac:dyDescent="0.25">
      <c r="A3010" s="165"/>
      <c r="B3010" s="165"/>
      <c r="C3010" s="165"/>
      <c r="D3010" s="165"/>
      <c r="E3010" s="233" t="s">
        <v>230</v>
      </c>
      <c r="F3010" s="233"/>
      <c r="G3010" s="171">
        <v>5.7</v>
      </c>
    </row>
    <row r="3011" spans="1:7" ht="22.5" x14ac:dyDescent="0.25">
      <c r="A3011" s="232" t="s">
        <v>231</v>
      </c>
      <c r="B3011" s="232"/>
      <c r="C3011" s="166" t="s">
        <v>226</v>
      </c>
      <c r="D3011" s="166" t="s">
        <v>227</v>
      </c>
      <c r="E3011" s="166" t="s">
        <v>228</v>
      </c>
      <c r="F3011" s="166" t="s">
        <v>229</v>
      </c>
      <c r="G3011" s="166" t="s">
        <v>3</v>
      </c>
    </row>
    <row r="3012" spans="1:7" ht="22.5" x14ac:dyDescent="0.25">
      <c r="A3012" s="167" t="s">
        <v>1666</v>
      </c>
      <c r="B3012" s="168" t="s">
        <v>1667</v>
      </c>
      <c r="C3012" s="167" t="s">
        <v>242</v>
      </c>
      <c r="D3012" s="167" t="s">
        <v>232</v>
      </c>
      <c r="E3012" s="169">
        <v>0.13</v>
      </c>
      <c r="F3012" s="170">
        <v>20.3</v>
      </c>
      <c r="G3012" s="170">
        <v>2.64</v>
      </c>
    </row>
    <row r="3013" spans="1:7" x14ac:dyDescent="0.25">
      <c r="A3013" s="167" t="s">
        <v>1668</v>
      </c>
      <c r="B3013" s="168" t="s">
        <v>1669</v>
      </c>
      <c r="C3013" s="167" t="s">
        <v>242</v>
      </c>
      <c r="D3013" s="167" t="s">
        <v>232</v>
      </c>
      <c r="E3013" s="169">
        <v>0.13</v>
      </c>
      <c r="F3013" s="170">
        <v>24.93</v>
      </c>
      <c r="G3013" s="170">
        <v>3.24</v>
      </c>
    </row>
    <row r="3014" spans="1:7" x14ac:dyDescent="0.25">
      <c r="A3014" s="165"/>
      <c r="B3014" s="165"/>
      <c r="C3014" s="165"/>
      <c r="D3014" s="165"/>
      <c r="E3014" s="233" t="s">
        <v>234</v>
      </c>
      <c r="F3014" s="233"/>
      <c r="G3014" s="171">
        <v>5.88</v>
      </c>
    </row>
    <row r="3015" spans="1:7" x14ac:dyDescent="0.25">
      <c r="A3015" s="165"/>
      <c r="B3015" s="165"/>
      <c r="C3015" s="165"/>
      <c r="D3015" s="165"/>
      <c r="E3015" s="234" t="s">
        <v>235</v>
      </c>
      <c r="F3015" s="234"/>
      <c r="G3015" s="172">
        <v>11.58</v>
      </c>
    </row>
    <row r="3016" spans="1:7" x14ac:dyDescent="0.25">
      <c r="A3016" s="165"/>
      <c r="B3016" s="165"/>
      <c r="C3016" s="165"/>
      <c r="D3016" s="165"/>
      <c r="E3016" s="234" t="s">
        <v>259</v>
      </c>
      <c r="F3016" s="234"/>
      <c r="G3016" s="172">
        <v>2.4700000000000002</v>
      </c>
    </row>
    <row r="3017" spans="1:7" x14ac:dyDescent="0.25">
      <c r="A3017" s="165"/>
      <c r="B3017" s="165"/>
      <c r="C3017" s="165"/>
      <c r="D3017" s="165"/>
      <c r="E3017" s="234" t="s">
        <v>236</v>
      </c>
      <c r="F3017" s="234"/>
      <c r="G3017" s="172">
        <v>11.58</v>
      </c>
    </row>
    <row r="3018" spans="1:7" x14ac:dyDescent="0.25">
      <c r="A3018" s="165"/>
      <c r="B3018" s="165"/>
      <c r="C3018" s="165"/>
      <c r="D3018" s="165"/>
      <c r="E3018" s="234" t="s">
        <v>1016</v>
      </c>
      <c r="F3018" s="234"/>
      <c r="G3018" s="172">
        <v>3.01</v>
      </c>
    </row>
    <row r="3019" spans="1:7" x14ac:dyDescent="0.25">
      <c r="A3019" s="165"/>
      <c r="B3019" s="165"/>
      <c r="C3019" s="165"/>
      <c r="D3019" s="165"/>
      <c r="E3019" s="234" t="s">
        <v>1017</v>
      </c>
      <c r="F3019" s="234"/>
      <c r="G3019" s="172">
        <v>14.59</v>
      </c>
    </row>
    <row r="3020" spans="1:7" x14ac:dyDescent="0.25">
      <c r="A3020" s="165"/>
      <c r="B3020" s="165"/>
      <c r="C3020" s="230"/>
      <c r="D3020" s="230"/>
      <c r="E3020" s="165"/>
      <c r="F3020" s="165"/>
      <c r="G3020" s="165"/>
    </row>
    <row r="3021" spans="1:7" x14ac:dyDescent="0.25">
      <c r="A3021" s="231" t="s">
        <v>1805</v>
      </c>
      <c r="B3021" s="231"/>
      <c r="C3021" s="231"/>
      <c r="D3021" s="231"/>
      <c r="E3021" s="231"/>
      <c r="F3021" s="231"/>
      <c r="G3021" s="231"/>
    </row>
    <row r="3022" spans="1:7" ht="22.5" x14ac:dyDescent="0.25">
      <c r="A3022" s="232" t="s">
        <v>225</v>
      </c>
      <c r="B3022" s="232"/>
      <c r="C3022" s="166" t="s">
        <v>226</v>
      </c>
      <c r="D3022" s="166" t="s">
        <v>227</v>
      </c>
      <c r="E3022" s="166" t="s">
        <v>228</v>
      </c>
      <c r="F3022" s="166" t="s">
        <v>229</v>
      </c>
      <c r="G3022" s="166" t="s">
        <v>3</v>
      </c>
    </row>
    <row r="3023" spans="1:7" ht="45" x14ac:dyDescent="0.25">
      <c r="A3023" s="167" t="s">
        <v>1806</v>
      </c>
      <c r="B3023" s="168" t="s">
        <v>1807</v>
      </c>
      <c r="C3023" s="167" t="s">
        <v>242</v>
      </c>
      <c r="D3023" s="167" t="s">
        <v>128</v>
      </c>
      <c r="E3023" s="169">
        <v>1</v>
      </c>
      <c r="F3023" s="170">
        <v>205</v>
      </c>
      <c r="G3023" s="170">
        <v>205</v>
      </c>
    </row>
    <row r="3024" spans="1:7" x14ac:dyDescent="0.25">
      <c r="A3024" s="165"/>
      <c r="B3024" s="165"/>
      <c r="C3024" s="165"/>
      <c r="D3024" s="165"/>
      <c r="E3024" s="233" t="s">
        <v>230</v>
      </c>
      <c r="F3024" s="233"/>
      <c r="G3024" s="171">
        <v>205</v>
      </c>
    </row>
    <row r="3025" spans="1:7" ht="22.5" x14ac:dyDescent="0.25">
      <c r="A3025" s="232" t="s">
        <v>231</v>
      </c>
      <c r="B3025" s="232"/>
      <c r="C3025" s="166" t="s">
        <v>226</v>
      </c>
      <c r="D3025" s="166" t="s">
        <v>227</v>
      </c>
      <c r="E3025" s="166" t="s">
        <v>228</v>
      </c>
      <c r="F3025" s="166" t="s">
        <v>229</v>
      </c>
      <c r="G3025" s="166" t="s">
        <v>3</v>
      </c>
    </row>
    <row r="3026" spans="1:7" ht="22.5" x14ac:dyDescent="0.25">
      <c r="A3026" s="167" t="s">
        <v>1666</v>
      </c>
      <c r="B3026" s="168" t="s">
        <v>1667</v>
      </c>
      <c r="C3026" s="167" t="s">
        <v>242</v>
      </c>
      <c r="D3026" s="167" t="s">
        <v>232</v>
      </c>
      <c r="E3026" s="169">
        <v>0.17269999999999999</v>
      </c>
      <c r="F3026" s="170">
        <v>20.3</v>
      </c>
      <c r="G3026" s="170">
        <v>3.51</v>
      </c>
    </row>
    <row r="3027" spans="1:7" x14ac:dyDescent="0.25">
      <c r="A3027" s="167" t="s">
        <v>1668</v>
      </c>
      <c r="B3027" s="168" t="s">
        <v>1669</v>
      </c>
      <c r="C3027" s="167" t="s">
        <v>242</v>
      </c>
      <c r="D3027" s="167" t="s">
        <v>232</v>
      </c>
      <c r="E3027" s="169">
        <v>0.41439999999999999</v>
      </c>
      <c r="F3027" s="170">
        <v>24.93</v>
      </c>
      <c r="G3027" s="170">
        <v>10.33</v>
      </c>
    </row>
    <row r="3028" spans="1:7" x14ac:dyDescent="0.25">
      <c r="A3028" s="165"/>
      <c r="B3028" s="165"/>
      <c r="C3028" s="165"/>
      <c r="D3028" s="165"/>
      <c r="E3028" s="233" t="s">
        <v>234</v>
      </c>
      <c r="F3028" s="233"/>
      <c r="G3028" s="171">
        <v>13.84</v>
      </c>
    </row>
    <row r="3029" spans="1:7" x14ac:dyDescent="0.25">
      <c r="A3029" s="165"/>
      <c r="B3029" s="165"/>
      <c r="C3029" s="165"/>
      <c r="D3029" s="165"/>
      <c r="E3029" s="234" t="s">
        <v>235</v>
      </c>
      <c r="F3029" s="234"/>
      <c r="G3029" s="172">
        <v>218.84</v>
      </c>
    </row>
    <row r="3030" spans="1:7" x14ac:dyDescent="0.25">
      <c r="A3030" s="165"/>
      <c r="B3030" s="165"/>
      <c r="C3030" s="165"/>
      <c r="D3030" s="165"/>
      <c r="E3030" s="234" t="s">
        <v>259</v>
      </c>
      <c r="F3030" s="234"/>
      <c r="G3030" s="172">
        <v>5.24</v>
      </c>
    </row>
    <row r="3031" spans="1:7" x14ac:dyDescent="0.25">
      <c r="A3031" s="165"/>
      <c r="B3031" s="165"/>
      <c r="C3031" s="165"/>
      <c r="D3031" s="165"/>
      <c r="E3031" s="234" t="s">
        <v>236</v>
      </c>
      <c r="F3031" s="234"/>
      <c r="G3031" s="172">
        <v>218.84</v>
      </c>
    </row>
    <row r="3032" spans="1:7" x14ac:dyDescent="0.25">
      <c r="A3032" s="165"/>
      <c r="B3032" s="165"/>
      <c r="C3032" s="165"/>
      <c r="D3032" s="165"/>
      <c r="E3032" s="234" t="s">
        <v>1016</v>
      </c>
      <c r="F3032" s="234"/>
      <c r="G3032" s="172">
        <v>56.92</v>
      </c>
    </row>
    <row r="3033" spans="1:7" x14ac:dyDescent="0.25">
      <c r="A3033" s="165"/>
      <c r="B3033" s="165"/>
      <c r="C3033" s="165"/>
      <c r="D3033" s="165"/>
      <c r="E3033" s="234" t="s">
        <v>1017</v>
      </c>
      <c r="F3033" s="234"/>
      <c r="G3033" s="172">
        <v>275.76</v>
      </c>
    </row>
    <row r="3034" spans="1:7" x14ac:dyDescent="0.25">
      <c r="A3034" s="165"/>
      <c r="B3034" s="165"/>
      <c r="C3034" s="230"/>
      <c r="D3034" s="230"/>
      <c r="E3034" s="165"/>
      <c r="F3034" s="165"/>
      <c r="G3034" s="165"/>
    </row>
    <row r="3035" spans="1:7" x14ac:dyDescent="0.25">
      <c r="A3035" s="231" t="s">
        <v>1808</v>
      </c>
      <c r="B3035" s="231"/>
      <c r="C3035" s="231"/>
      <c r="D3035" s="231"/>
      <c r="E3035" s="231"/>
      <c r="F3035" s="231"/>
      <c r="G3035" s="231"/>
    </row>
    <row r="3036" spans="1:7" ht="22.5" x14ac:dyDescent="0.25">
      <c r="A3036" s="232" t="s">
        <v>225</v>
      </c>
      <c r="B3036" s="232"/>
      <c r="C3036" s="166" t="s">
        <v>226</v>
      </c>
      <c r="D3036" s="166" t="s">
        <v>227</v>
      </c>
      <c r="E3036" s="166" t="s">
        <v>228</v>
      </c>
      <c r="F3036" s="166" t="s">
        <v>229</v>
      </c>
      <c r="G3036" s="166" t="s">
        <v>3</v>
      </c>
    </row>
    <row r="3037" spans="1:7" ht="22.5" x14ac:dyDescent="0.25">
      <c r="A3037" s="167" t="s">
        <v>1809</v>
      </c>
      <c r="B3037" s="168" t="s">
        <v>1810</v>
      </c>
      <c r="C3037" s="167" t="s">
        <v>1047</v>
      </c>
      <c r="D3037" s="167" t="s">
        <v>128</v>
      </c>
      <c r="E3037" s="169">
        <v>1</v>
      </c>
      <c r="F3037" s="170">
        <v>33.159999999999997</v>
      </c>
      <c r="G3037" s="170">
        <v>33.159999999999997</v>
      </c>
    </row>
    <row r="3038" spans="1:7" x14ac:dyDescent="0.25">
      <c r="A3038" s="167" t="s">
        <v>1811</v>
      </c>
      <c r="B3038" s="168" t="s">
        <v>1812</v>
      </c>
      <c r="C3038" s="167" t="s">
        <v>1047</v>
      </c>
      <c r="D3038" s="167" t="s">
        <v>128</v>
      </c>
      <c r="E3038" s="169">
        <v>1</v>
      </c>
      <c r="F3038" s="170">
        <v>69</v>
      </c>
      <c r="G3038" s="170">
        <v>69</v>
      </c>
    </row>
    <row r="3039" spans="1:7" ht="22.5" x14ac:dyDescent="0.25">
      <c r="A3039" s="167" t="s">
        <v>1813</v>
      </c>
      <c r="B3039" s="168" t="s">
        <v>1814</v>
      </c>
      <c r="C3039" s="167" t="s">
        <v>1047</v>
      </c>
      <c r="D3039" s="167" t="s">
        <v>128</v>
      </c>
      <c r="E3039" s="169">
        <v>1</v>
      </c>
      <c r="F3039" s="170">
        <v>70.44</v>
      </c>
      <c r="G3039" s="170">
        <v>70.44</v>
      </c>
    </row>
    <row r="3040" spans="1:7" ht="33.75" x14ac:dyDescent="0.25">
      <c r="A3040" s="167" t="s">
        <v>1815</v>
      </c>
      <c r="B3040" s="168" t="s">
        <v>1816</v>
      </c>
      <c r="C3040" s="167" t="s">
        <v>1047</v>
      </c>
      <c r="D3040" s="167" t="s">
        <v>128</v>
      </c>
      <c r="E3040" s="169">
        <v>1</v>
      </c>
      <c r="F3040" s="170">
        <v>112.18</v>
      </c>
      <c r="G3040" s="170">
        <v>112.18</v>
      </c>
    </row>
    <row r="3041" spans="1:7" x14ac:dyDescent="0.25">
      <c r="A3041" s="165"/>
      <c r="B3041" s="165"/>
      <c r="C3041" s="165"/>
      <c r="D3041" s="165"/>
      <c r="E3041" s="233" t="s">
        <v>230</v>
      </c>
      <c r="F3041" s="233"/>
      <c r="G3041" s="171">
        <v>284.77999999999997</v>
      </c>
    </row>
    <row r="3042" spans="1:7" ht="22.5" x14ac:dyDescent="0.25">
      <c r="A3042" s="232" t="s">
        <v>231</v>
      </c>
      <c r="B3042" s="232"/>
      <c r="C3042" s="166" t="s">
        <v>226</v>
      </c>
      <c r="D3042" s="166" t="s">
        <v>227</v>
      </c>
      <c r="E3042" s="166" t="s">
        <v>228</v>
      </c>
      <c r="F3042" s="166" t="s">
        <v>229</v>
      </c>
      <c r="G3042" s="166" t="s">
        <v>3</v>
      </c>
    </row>
    <row r="3043" spans="1:7" ht="22.5" x14ac:dyDescent="0.25">
      <c r="A3043" s="167" t="s">
        <v>1666</v>
      </c>
      <c r="B3043" s="168" t="s">
        <v>1667</v>
      </c>
      <c r="C3043" s="167" t="s">
        <v>242</v>
      </c>
      <c r="D3043" s="167" t="s">
        <v>232</v>
      </c>
      <c r="E3043" s="169">
        <v>2</v>
      </c>
      <c r="F3043" s="170">
        <v>20.3</v>
      </c>
      <c r="G3043" s="170">
        <v>40.6</v>
      </c>
    </row>
    <row r="3044" spans="1:7" x14ac:dyDescent="0.25">
      <c r="A3044" s="167" t="s">
        <v>1668</v>
      </c>
      <c r="B3044" s="168" t="s">
        <v>1669</v>
      </c>
      <c r="C3044" s="167" t="s">
        <v>242</v>
      </c>
      <c r="D3044" s="167" t="s">
        <v>232</v>
      </c>
      <c r="E3044" s="169">
        <v>2</v>
      </c>
      <c r="F3044" s="170">
        <v>24.93</v>
      </c>
      <c r="G3044" s="170">
        <v>49.86</v>
      </c>
    </row>
    <row r="3045" spans="1:7" x14ac:dyDescent="0.25">
      <c r="A3045" s="165"/>
      <c r="B3045" s="165"/>
      <c r="C3045" s="165"/>
      <c r="D3045" s="165"/>
      <c r="E3045" s="233" t="s">
        <v>234</v>
      </c>
      <c r="F3045" s="233"/>
      <c r="G3045" s="171">
        <v>90.46</v>
      </c>
    </row>
    <row r="3046" spans="1:7" x14ac:dyDescent="0.25">
      <c r="A3046" s="165"/>
      <c r="B3046" s="165"/>
      <c r="C3046" s="165"/>
      <c r="D3046" s="165"/>
      <c r="E3046" s="234" t="s">
        <v>235</v>
      </c>
      <c r="F3046" s="234"/>
      <c r="G3046" s="172">
        <v>375.24</v>
      </c>
    </row>
    <row r="3047" spans="1:7" x14ac:dyDescent="0.25">
      <c r="A3047" s="165"/>
      <c r="B3047" s="165"/>
      <c r="C3047" s="165"/>
      <c r="D3047" s="165"/>
      <c r="E3047" s="234" t="s">
        <v>259</v>
      </c>
      <c r="F3047" s="234"/>
      <c r="G3047" s="172">
        <v>44.45</v>
      </c>
    </row>
    <row r="3048" spans="1:7" x14ac:dyDescent="0.25">
      <c r="A3048" s="165"/>
      <c r="B3048" s="165"/>
      <c r="C3048" s="165"/>
      <c r="D3048" s="165"/>
      <c r="E3048" s="234" t="s">
        <v>236</v>
      </c>
      <c r="F3048" s="234"/>
      <c r="G3048" s="172">
        <v>375.24</v>
      </c>
    </row>
    <row r="3049" spans="1:7" x14ac:dyDescent="0.25">
      <c r="A3049" s="165"/>
      <c r="B3049" s="165"/>
      <c r="C3049" s="165"/>
      <c r="D3049" s="165"/>
      <c r="E3049" s="234" t="s">
        <v>1016</v>
      </c>
      <c r="F3049" s="234"/>
      <c r="G3049" s="172">
        <v>97.6</v>
      </c>
    </row>
    <row r="3050" spans="1:7" x14ac:dyDescent="0.25">
      <c r="A3050" s="165"/>
      <c r="B3050" s="165"/>
      <c r="C3050" s="165"/>
      <c r="D3050" s="165"/>
      <c r="E3050" s="234" t="s">
        <v>1017</v>
      </c>
      <c r="F3050" s="234"/>
      <c r="G3050" s="172">
        <v>472.84</v>
      </c>
    </row>
    <row r="3051" spans="1:7" x14ac:dyDescent="0.25">
      <c r="A3051" s="165"/>
      <c r="B3051" s="165"/>
      <c r="C3051" s="230"/>
      <c r="D3051" s="230"/>
      <c r="E3051" s="165"/>
      <c r="F3051" s="165"/>
      <c r="G3051" s="165"/>
    </row>
    <row r="3052" spans="1:7" x14ac:dyDescent="0.25">
      <c r="A3052" s="231" t="s">
        <v>1817</v>
      </c>
      <c r="B3052" s="231"/>
      <c r="C3052" s="231"/>
      <c r="D3052" s="231"/>
      <c r="E3052" s="231"/>
      <c r="F3052" s="231"/>
      <c r="G3052" s="231"/>
    </row>
    <row r="3053" spans="1:7" ht="22.5" x14ac:dyDescent="0.25">
      <c r="A3053" s="232" t="s">
        <v>225</v>
      </c>
      <c r="B3053" s="232"/>
      <c r="C3053" s="166" t="s">
        <v>226</v>
      </c>
      <c r="D3053" s="166" t="s">
        <v>227</v>
      </c>
      <c r="E3053" s="166" t="s">
        <v>228</v>
      </c>
      <c r="F3053" s="166" t="s">
        <v>229</v>
      </c>
      <c r="G3053" s="166" t="s">
        <v>3</v>
      </c>
    </row>
    <row r="3054" spans="1:7" ht="45" x14ac:dyDescent="0.25">
      <c r="A3054" s="167" t="s">
        <v>1818</v>
      </c>
      <c r="B3054" s="168" t="s">
        <v>1819</v>
      </c>
      <c r="C3054" s="167" t="s">
        <v>242</v>
      </c>
      <c r="D3054" s="167" t="s">
        <v>128</v>
      </c>
      <c r="E3054" s="169">
        <v>1</v>
      </c>
      <c r="F3054" s="170">
        <v>66.989999999999995</v>
      </c>
      <c r="G3054" s="170">
        <v>66.989999999999995</v>
      </c>
    </row>
    <row r="3055" spans="1:7" x14ac:dyDescent="0.25">
      <c r="A3055" s="165"/>
      <c r="B3055" s="165"/>
      <c r="C3055" s="165"/>
      <c r="D3055" s="165"/>
      <c r="E3055" s="233" t="s">
        <v>230</v>
      </c>
      <c r="F3055" s="233"/>
      <c r="G3055" s="171">
        <v>66.989999999999995</v>
      </c>
    </row>
    <row r="3056" spans="1:7" ht="22.5" x14ac:dyDescent="0.25">
      <c r="A3056" s="232" t="s">
        <v>231</v>
      </c>
      <c r="B3056" s="232"/>
      <c r="C3056" s="166" t="s">
        <v>226</v>
      </c>
      <c r="D3056" s="166" t="s">
        <v>227</v>
      </c>
      <c r="E3056" s="166" t="s">
        <v>228</v>
      </c>
      <c r="F3056" s="166" t="s">
        <v>229</v>
      </c>
      <c r="G3056" s="166" t="s">
        <v>3</v>
      </c>
    </row>
    <row r="3057" spans="1:7" ht="22.5" x14ac:dyDescent="0.25">
      <c r="A3057" s="167" t="s">
        <v>1666</v>
      </c>
      <c r="B3057" s="168" t="s">
        <v>1667</v>
      </c>
      <c r="C3057" s="167" t="s">
        <v>242</v>
      </c>
      <c r="D3057" s="167" t="s">
        <v>232</v>
      </c>
      <c r="E3057" s="169">
        <v>0.25309999999999999</v>
      </c>
      <c r="F3057" s="170">
        <v>20.3</v>
      </c>
      <c r="G3057" s="170">
        <v>5.14</v>
      </c>
    </row>
    <row r="3058" spans="1:7" x14ac:dyDescent="0.25">
      <c r="A3058" s="167" t="s">
        <v>1668</v>
      </c>
      <c r="B3058" s="168" t="s">
        <v>1669</v>
      </c>
      <c r="C3058" s="167" t="s">
        <v>242</v>
      </c>
      <c r="D3058" s="167" t="s">
        <v>232</v>
      </c>
      <c r="E3058" s="169">
        <v>0.25309999999999999</v>
      </c>
      <c r="F3058" s="170">
        <v>24.93</v>
      </c>
      <c r="G3058" s="170">
        <v>6.31</v>
      </c>
    </row>
    <row r="3059" spans="1:7" x14ac:dyDescent="0.25">
      <c r="A3059" s="165"/>
      <c r="B3059" s="165"/>
      <c r="C3059" s="165"/>
      <c r="D3059" s="165"/>
      <c r="E3059" s="233" t="s">
        <v>234</v>
      </c>
      <c r="F3059" s="233"/>
      <c r="G3059" s="171">
        <v>11.45</v>
      </c>
    </row>
    <row r="3060" spans="1:7" x14ac:dyDescent="0.25">
      <c r="A3060" s="165"/>
      <c r="B3060" s="165"/>
      <c r="C3060" s="165"/>
      <c r="D3060" s="165"/>
      <c r="E3060" s="234" t="s">
        <v>235</v>
      </c>
      <c r="F3060" s="234"/>
      <c r="G3060" s="172">
        <v>78.44</v>
      </c>
    </row>
    <row r="3061" spans="1:7" x14ac:dyDescent="0.25">
      <c r="A3061" s="165"/>
      <c r="B3061" s="165"/>
      <c r="C3061" s="165"/>
      <c r="D3061" s="165"/>
      <c r="E3061" s="234" t="s">
        <v>259</v>
      </c>
      <c r="F3061" s="234"/>
      <c r="G3061" s="172">
        <v>4.2699999999999996</v>
      </c>
    </row>
    <row r="3062" spans="1:7" x14ac:dyDescent="0.25">
      <c r="A3062" s="165"/>
      <c r="B3062" s="165"/>
      <c r="C3062" s="165"/>
      <c r="D3062" s="165"/>
      <c r="E3062" s="234" t="s">
        <v>236</v>
      </c>
      <c r="F3062" s="234"/>
      <c r="G3062" s="172">
        <v>78.44</v>
      </c>
    </row>
    <row r="3063" spans="1:7" x14ac:dyDescent="0.25">
      <c r="A3063" s="165"/>
      <c r="B3063" s="165"/>
      <c r="C3063" s="165"/>
      <c r="D3063" s="165"/>
      <c r="E3063" s="234" t="s">
        <v>1016</v>
      </c>
      <c r="F3063" s="234"/>
      <c r="G3063" s="172">
        <v>20.399999999999999</v>
      </c>
    </row>
    <row r="3064" spans="1:7" x14ac:dyDescent="0.25">
      <c r="A3064" s="165"/>
      <c r="B3064" s="165"/>
      <c r="C3064" s="165"/>
      <c r="D3064" s="165"/>
      <c r="E3064" s="234" t="s">
        <v>1017</v>
      </c>
      <c r="F3064" s="234"/>
      <c r="G3064" s="172">
        <v>98.84</v>
      </c>
    </row>
    <row r="3065" spans="1:7" x14ac:dyDescent="0.25">
      <c r="A3065" s="165"/>
      <c r="B3065" s="165"/>
      <c r="C3065" s="230"/>
      <c r="D3065" s="230"/>
      <c r="E3065" s="165"/>
      <c r="F3065" s="165"/>
      <c r="G3065" s="165"/>
    </row>
    <row r="3066" spans="1:7" x14ac:dyDescent="0.25">
      <c r="A3066" s="231" t="s">
        <v>1820</v>
      </c>
      <c r="B3066" s="231"/>
      <c r="C3066" s="231"/>
      <c r="D3066" s="231"/>
      <c r="E3066" s="231"/>
      <c r="F3066" s="231"/>
      <c r="G3066" s="231"/>
    </row>
    <row r="3067" spans="1:7" ht="22.5" x14ac:dyDescent="0.25">
      <c r="A3067" s="232" t="s">
        <v>225</v>
      </c>
      <c r="B3067" s="232"/>
      <c r="C3067" s="166" t="s">
        <v>226</v>
      </c>
      <c r="D3067" s="166" t="s">
        <v>227</v>
      </c>
      <c r="E3067" s="166" t="s">
        <v>228</v>
      </c>
      <c r="F3067" s="166" t="s">
        <v>229</v>
      </c>
      <c r="G3067" s="166" t="s">
        <v>3</v>
      </c>
    </row>
    <row r="3068" spans="1:7" x14ac:dyDescent="0.25">
      <c r="A3068" s="167" t="s">
        <v>1821</v>
      </c>
      <c r="B3068" s="168" t="s">
        <v>1822</v>
      </c>
      <c r="C3068" s="167" t="s">
        <v>242</v>
      </c>
      <c r="D3068" s="167" t="s">
        <v>133</v>
      </c>
      <c r="E3068" s="169">
        <v>1.05</v>
      </c>
      <c r="F3068" s="170">
        <v>33.85</v>
      </c>
      <c r="G3068" s="170">
        <v>35.54</v>
      </c>
    </row>
    <row r="3069" spans="1:7" x14ac:dyDescent="0.25">
      <c r="A3069" s="165"/>
      <c r="B3069" s="165"/>
      <c r="C3069" s="165"/>
      <c r="D3069" s="165"/>
      <c r="E3069" s="233" t="s">
        <v>230</v>
      </c>
      <c r="F3069" s="233"/>
      <c r="G3069" s="171">
        <v>35.54</v>
      </c>
    </row>
    <row r="3070" spans="1:7" ht="22.5" x14ac:dyDescent="0.25">
      <c r="A3070" s="232" t="s">
        <v>231</v>
      </c>
      <c r="B3070" s="232"/>
      <c r="C3070" s="166" t="s">
        <v>226</v>
      </c>
      <c r="D3070" s="166" t="s">
        <v>227</v>
      </c>
      <c r="E3070" s="166" t="s">
        <v>228</v>
      </c>
      <c r="F3070" s="166" t="s">
        <v>229</v>
      </c>
      <c r="G3070" s="166" t="s">
        <v>3</v>
      </c>
    </row>
    <row r="3071" spans="1:7" ht="22.5" x14ac:dyDescent="0.25">
      <c r="A3071" s="167" t="s">
        <v>1666</v>
      </c>
      <c r="B3071" s="168" t="s">
        <v>1667</v>
      </c>
      <c r="C3071" s="167" t="s">
        <v>242</v>
      </c>
      <c r="D3071" s="167" t="s">
        <v>232</v>
      </c>
      <c r="E3071" s="169">
        <v>0.25330000000000003</v>
      </c>
      <c r="F3071" s="170">
        <v>20.3</v>
      </c>
      <c r="G3071" s="170">
        <v>5.14</v>
      </c>
    </row>
    <row r="3072" spans="1:7" x14ac:dyDescent="0.25">
      <c r="A3072" s="167" t="s">
        <v>1668</v>
      </c>
      <c r="B3072" s="168" t="s">
        <v>1669</v>
      </c>
      <c r="C3072" s="167" t="s">
        <v>242</v>
      </c>
      <c r="D3072" s="167" t="s">
        <v>232</v>
      </c>
      <c r="E3072" s="169">
        <v>0.25330000000000003</v>
      </c>
      <c r="F3072" s="170">
        <v>24.93</v>
      </c>
      <c r="G3072" s="170">
        <v>6.31</v>
      </c>
    </row>
    <row r="3073" spans="1:7" ht="22.5" x14ac:dyDescent="0.25">
      <c r="A3073" s="167" t="s">
        <v>1823</v>
      </c>
      <c r="B3073" s="168" t="s">
        <v>1824</v>
      </c>
      <c r="C3073" s="167" t="s">
        <v>242</v>
      </c>
      <c r="D3073" s="167" t="s">
        <v>128</v>
      </c>
      <c r="E3073" s="169">
        <v>0.5</v>
      </c>
      <c r="F3073" s="170">
        <v>21.55</v>
      </c>
      <c r="G3073" s="170">
        <v>10.78</v>
      </c>
    </row>
    <row r="3074" spans="1:7" x14ac:dyDescent="0.25">
      <c r="A3074" s="165"/>
      <c r="B3074" s="165"/>
      <c r="C3074" s="165"/>
      <c r="D3074" s="165"/>
      <c r="E3074" s="233" t="s">
        <v>234</v>
      </c>
      <c r="F3074" s="233"/>
      <c r="G3074" s="171">
        <v>22.23</v>
      </c>
    </row>
    <row r="3075" spans="1:7" x14ac:dyDescent="0.25">
      <c r="A3075" s="165"/>
      <c r="B3075" s="165"/>
      <c r="C3075" s="165"/>
      <c r="D3075" s="165"/>
      <c r="E3075" s="234" t="s">
        <v>235</v>
      </c>
      <c r="F3075" s="234"/>
      <c r="G3075" s="172">
        <v>57.77</v>
      </c>
    </row>
    <row r="3076" spans="1:7" x14ac:dyDescent="0.25">
      <c r="A3076" s="165"/>
      <c r="B3076" s="165"/>
      <c r="C3076" s="165"/>
      <c r="D3076" s="165"/>
      <c r="E3076" s="234" t="s">
        <v>259</v>
      </c>
      <c r="F3076" s="234"/>
      <c r="G3076" s="172">
        <v>6.79</v>
      </c>
    </row>
    <row r="3077" spans="1:7" x14ac:dyDescent="0.25">
      <c r="A3077" s="165"/>
      <c r="B3077" s="165"/>
      <c r="C3077" s="165"/>
      <c r="D3077" s="165"/>
      <c r="E3077" s="234" t="s">
        <v>236</v>
      </c>
      <c r="F3077" s="234"/>
      <c r="G3077" s="172">
        <v>57.77</v>
      </c>
    </row>
    <row r="3078" spans="1:7" x14ac:dyDescent="0.25">
      <c r="A3078" s="165"/>
      <c r="B3078" s="165"/>
      <c r="C3078" s="165"/>
      <c r="D3078" s="165"/>
      <c r="E3078" s="234" t="s">
        <v>1016</v>
      </c>
      <c r="F3078" s="234"/>
      <c r="G3078" s="172">
        <v>15.03</v>
      </c>
    </row>
    <row r="3079" spans="1:7" x14ac:dyDescent="0.25">
      <c r="A3079" s="165"/>
      <c r="B3079" s="165"/>
      <c r="C3079" s="165"/>
      <c r="D3079" s="165"/>
      <c r="E3079" s="234" t="s">
        <v>1017</v>
      </c>
      <c r="F3079" s="234"/>
      <c r="G3079" s="172">
        <v>72.8</v>
      </c>
    </row>
    <row r="3080" spans="1:7" x14ac:dyDescent="0.25">
      <c r="A3080" s="165"/>
      <c r="B3080" s="165"/>
      <c r="C3080" s="230"/>
      <c r="D3080" s="230"/>
      <c r="E3080" s="165"/>
      <c r="F3080" s="165"/>
      <c r="G3080" s="165"/>
    </row>
    <row r="3081" spans="1:7" x14ac:dyDescent="0.25">
      <c r="A3081" s="231" t="s">
        <v>1825</v>
      </c>
      <c r="B3081" s="231"/>
      <c r="C3081" s="231"/>
      <c r="D3081" s="231"/>
      <c r="E3081" s="231"/>
      <c r="F3081" s="231"/>
      <c r="G3081" s="231"/>
    </row>
    <row r="3082" spans="1:7" ht="22.5" x14ac:dyDescent="0.25">
      <c r="A3082" s="232" t="s">
        <v>225</v>
      </c>
      <c r="B3082" s="232"/>
      <c r="C3082" s="166" t="s">
        <v>226</v>
      </c>
      <c r="D3082" s="166" t="s">
        <v>227</v>
      </c>
      <c r="E3082" s="166" t="s">
        <v>228</v>
      </c>
      <c r="F3082" s="166" t="s">
        <v>229</v>
      </c>
      <c r="G3082" s="166" t="s">
        <v>3</v>
      </c>
    </row>
    <row r="3083" spans="1:7" x14ac:dyDescent="0.25">
      <c r="A3083" s="167" t="s">
        <v>1826</v>
      </c>
      <c r="B3083" s="168" t="s">
        <v>1827</v>
      </c>
      <c r="C3083" s="167" t="s">
        <v>242</v>
      </c>
      <c r="D3083" s="167" t="s">
        <v>133</v>
      </c>
      <c r="E3083" s="169">
        <v>1.05</v>
      </c>
      <c r="F3083" s="170">
        <v>47.15</v>
      </c>
      <c r="G3083" s="170">
        <v>49.51</v>
      </c>
    </row>
    <row r="3084" spans="1:7" x14ac:dyDescent="0.25">
      <c r="A3084" s="165"/>
      <c r="B3084" s="165"/>
      <c r="C3084" s="165"/>
      <c r="D3084" s="165"/>
      <c r="E3084" s="233" t="s">
        <v>230</v>
      </c>
      <c r="F3084" s="233"/>
      <c r="G3084" s="171">
        <v>49.51</v>
      </c>
    </row>
    <row r="3085" spans="1:7" ht="22.5" x14ac:dyDescent="0.25">
      <c r="A3085" s="232" t="s">
        <v>231</v>
      </c>
      <c r="B3085" s="232"/>
      <c r="C3085" s="166" t="s">
        <v>226</v>
      </c>
      <c r="D3085" s="166" t="s">
        <v>227</v>
      </c>
      <c r="E3085" s="166" t="s">
        <v>228</v>
      </c>
      <c r="F3085" s="166" t="s">
        <v>229</v>
      </c>
      <c r="G3085" s="166" t="s">
        <v>3</v>
      </c>
    </row>
    <row r="3086" spans="1:7" ht="22.5" x14ac:dyDescent="0.25">
      <c r="A3086" s="167" t="s">
        <v>1666</v>
      </c>
      <c r="B3086" s="168" t="s">
        <v>1667</v>
      </c>
      <c r="C3086" s="167" t="s">
        <v>242</v>
      </c>
      <c r="D3086" s="167" t="s">
        <v>232</v>
      </c>
      <c r="E3086" s="169">
        <v>0.3251</v>
      </c>
      <c r="F3086" s="170">
        <v>20.3</v>
      </c>
      <c r="G3086" s="170">
        <v>6.6</v>
      </c>
    </row>
    <row r="3087" spans="1:7" x14ac:dyDescent="0.25">
      <c r="A3087" s="167" t="s">
        <v>1668</v>
      </c>
      <c r="B3087" s="168" t="s">
        <v>1669</v>
      </c>
      <c r="C3087" s="167" t="s">
        <v>242</v>
      </c>
      <c r="D3087" s="167" t="s">
        <v>232</v>
      </c>
      <c r="E3087" s="169">
        <v>0.3251</v>
      </c>
      <c r="F3087" s="170">
        <v>24.93</v>
      </c>
      <c r="G3087" s="170">
        <v>8.1</v>
      </c>
    </row>
    <row r="3088" spans="1:7" ht="22.5" x14ac:dyDescent="0.25">
      <c r="A3088" s="167" t="s">
        <v>1823</v>
      </c>
      <c r="B3088" s="168" t="s">
        <v>1824</v>
      </c>
      <c r="C3088" s="167" t="s">
        <v>242</v>
      </c>
      <c r="D3088" s="167" t="s">
        <v>128</v>
      </c>
      <c r="E3088" s="169">
        <v>0.5</v>
      </c>
      <c r="F3088" s="170">
        <v>21.55</v>
      </c>
      <c r="G3088" s="170">
        <v>10.78</v>
      </c>
    </row>
    <row r="3089" spans="1:7" x14ac:dyDescent="0.25">
      <c r="A3089" s="165"/>
      <c r="B3089" s="165"/>
      <c r="C3089" s="165"/>
      <c r="D3089" s="165"/>
      <c r="E3089" s="233" t="s">
        <v>234</v>
      </c>
      <c r="F3089" s="233"/>
      <c r="G3089" s="171">
        <v>25.48</v>
      </c>
    </row>
    <row r="3090" spans="1:7" x14ac:dyDescent="0.25">
      <c r="A3090" s="165"/>
      <c r="B3090" s="165"/>
      <c r="C3090" s="165"/>
      <c r="D3090" s="165"/>
      <c r="E3090" s="234" t="s">
        <v>235</v>
      </c>
      <c r="F3090" s="234"/>
      <c r="G3090" s="172">
        <v>74.989999999999995</v>
      </c>
    </row>
    <row r="3091" spans="1:7" x14ac:dyDescent="0.25">
      <c r="A3091" s="165"/>
      <c r="B3091" s="165"/>
      <c r="C3091" s="165"/>
      <c r="D3091" s="165"/>
      <c r="E3091" s="234" t="s">
        <v>259</v>
      </c>
      <c r="F3091" s="234"/>
      <c r="G3091" s="172">
        <v>8</v>
      </c>
    </row>
    <row r="3092" spans="1:7" x14ac:dyDescent="0.25">
      <c r="A3092" s="165"/>
      <c r="B3092" s="165"/>
      <c r="C3092" s="165"/>
      <c r="D3092" s="165"/>
      <c r="E3092" s="234" t="s">
        <v>236</v>
      </c>
      <c r="F3092" s="234"/>
      <c r="G3092" s="172">
        <v>74.989999999999995</v>
      </c>
    </row>
    <row r="3093" spans="1:7" x14ac:dyDescent="0.25">
      <c r="A3093" s="165"/>
      <c r="B3093" s="165"/>
      <c r="C3093" s="165"/>
      <c r="D3093" s="165"/>
      <c r="E3093" s="234" t="s">
        <v>1016</v>
      </c>
      <c r="F3093" s="234"/>
      <c r="G3093" s="172">
        <v>19.5</v>
      </c>
    </row>
    <row r="3094" spans="1:7" x14ac:dyDescent="0.25">
      <c r="A3094" s="165"/>
      <c r="B3094" s="165"/>
      <c r="C3094" s="165"/>
      <c r="D3094" s="165"/>
      <c r="E3094" s="234" t="s">
        <v>1017</v>
      </c>
      <c r="F3094" s="234"/>
      <c r="G3094" s="172">
        <v>94.49</v>
      </c>
    </row>
    <row r="3095" spans="1:7" x14ac:dyDescent="0.25">
      <c r="A3095" s="165"/>
      <c r="B3095" s="165"/>
      <c r="C3095" s="230"/>
      <c r="D3095" s="230"/>
      <c r="E3095" s="165"/>
      <c r="F3095" s="165"/>
      <c r="G3095" s="165"/>
    </row>
    <row r="3096" spans="1:7" x14ac:dyDescent="0.25">
      <c r="A3096" s="231" t="s">
        <v>1828</v>
      </c>
      <c r="B3096" s="231"/>
      <c r="C3096" s="231"/>
      <c r="D3096" s="231"/>
      <c r="E3096" s="231"/>
      <c r="F3096" s="231"/>
      <c r="G3096" s="231"/>
    </row>
    <row r="3097" spans="1:7" ht="22.5" x14ac:dyDescent="0.25">
      <c r="A3097" s="232" t="s">
        <v>225</v>
      </c>
      <c r="B3097" s="232"/>
      <c r="C3097" s="166" t="s">
        <v>226</v>
      </c>
      <c r="D3097" s="166" t="s">
        <v>227</v>
      </c>
      <c r="E3097" s="166" t="s">
        <v>228</v>
      </c>
      <c r="F3097" s="166" t="s">
        <v>229</v>
      </c>
      <c r="G3097" s="166" t="s">
        <v>3</v>
      </c>
    </row>
    <row r="3098" spans="1:7" ht="22.5" x14ac:dyDescent="0.25">
      <c r="A3098" s="167" t="s">
        <v>1723</v>
      </c>
      <c r="B3098" s="168" t="s">
        <v>1724</v>
      </c>
      <c r="C3098" s="167" t="s">
        <v>242</v>
      </c>
      <c r="D3098" s="167" t="s">
        <v>133</v>
      </c>
      <c r="E3098" s="169">
        <v>1.1000000000000001</v>
      </c>
      <c r="F3098" s="170">
        <v>11.43</v>
      </c>
      <c r="G3098" s="170">
        <v>12.57</v>
      </c>
    </row>
    <row r="3099" spans="1:7" x14ac:dyDescent="0.25">
      <c r="A3099" s="165"/>
      <c r="B3099" s="165"/>
      <c r="C3099" s="165"/>
      <c r="D3099" s="165"/>
      <c r="E3099" s="233" t="s">
        <v>230</v>
      </c>
      <c r="F3099" s="233"/>
      <c r="G3099" s="171">
        <v>12.57</v>
      </c>
    </row>
    <row r="3100" spans="1:7" ht="22.5" x14ac:dyDescent="0.25">
      <c r="A3100" s="232" t="s">
        <v>231</v>
      </c>
      <c r="B3100" s="232"/>
      <c r="C3100" s="166" t="s">
        <v>226</v>
      </c>
      <c r="D3100" s="166" t="s">
        <v>227</v>
      </c>
      <c r="E3100" s="166" t="s">
        <v>228</v>
      </c>
      <c r="F3100" s="166" t="s">
        <v>229</v>
      </c>
      <c r="G3100" s="166" t="s">
        <v>3</v>
      </c>
    </row>
    <row r="3101" spans="1:7" ht="22.5" x14ac:dyDescent="0.25">
      <c r="A3101" s="167" t="s">
        <v>1666</v>
      </c>
      <c r="B3101" s="168" t="s">
        <v>1667</v>
      </c>
      <c r="C3101" s="167" t="s">
        <v>242</v>
      </c>
      <c r="D3101" s="167" t="s">
        <v>232</v>
      </c>
      <c r="E3101" s="169">
        <v>0.11219999999999999</v>
      </c>
      <c r="F3101" s="170">
        <v>20.3</v>
      </c>
      <c r="G3101" s="170">
        <v>2.2799999999999998</v>
      </c>
    </row>
    <row r="3102" spans="1:7" x14ac:dyDescent="0.25">
      <c r="A3102" s="167" t="s">
        <v>1668</v>
      </c>
      <c r="B3102" s="168" t="s">
        <v>1669</v>
      </c>
      <c r="C3102" s="167" t="s">
        <v>242</v>
      </c>
      <c r="D3102" s="167" t="s">
        <v>232</v>
      </c>
      <c r="E3102" s="169">
        <v>0.11219999999999999</v>
      </c>
      <c r="F3102" s="170">
        <v>24.93</v>
      </c>
      <c r="G3102" s="170">
        <v>2.8</v>
      </c>
    </row>
    <row r="3103" spans="1:7" x14ac:dyDescent="0.25">
      <c r="A3103" s="165"/>
      <c r="B3103" s="165"/>
      <c r="C3103" s="165"/>
      <c r="D3103" s="165"/>
      <c r="E3103" s="233" t="s">
        <v>234</v>
      </c>
      <c r="F3103" s="233"/>
      <c r="G3103" s="171">
        <v>5.08</v>
      </c>
    </row>
    <row r="3104" spans="1:7" x14ac:dyDescent="0.25">
      <c r="A3104" s="165"/>
      <c r="B3104" s="165"/>
      <c r="C3104" s="165"/>
      <c r="D3104" s="165"/>
      <c r="E3104" s="234" t="s">
        <v>235</v>
      </c>
      <c r="F3104" s="234"/>
      <c r="G3104" s="172">
        <v>17.649999999999999</v>
      </c>
    </row>
    <row r="3105" spans="1:7" x14ac:dyDescent="0.25">
      <c r="A3105" s="165"/>
      <c r="B3105" s="165"/>
      <c r="C3105" s="165"/>
      <c r="D3105" s="165"/>
      <c r="E3105" s="234" t="s">
        <v>259</v>
      </c>
      <c r="F3105" s="234"/>
      <c r="G3105" s="172">
        <v>1.89</v>
      </c>
    </row>
    <row r="3106" spans="1:7" x14ac:dyDescent="0.25">
      <c r="A3106" s="165"/>
      <c r="B3106" s="165"/>
      <c r="C3106" s="165"/>
      <c r="D3106" s="165"/>
      <c r="E3106" s="234" t="s">
        <v>236</v>
      </c>
      <c r="F3106" s="234"/>
      <c r="G3106" s="172">
        <v>17.649999999999999</v>
      </c>
    </row>
    <row r="3107" spans="1:7" x14ac:dyDescent="0.25">
      <c r="A3107" s="165"/>
      <c r="B3107" s="165"/>
      <c r="C3107" s="165"/>
      <c r="D3107" s="165"/>
      <c r="E3107" s="234" t="s">
        <v>1016</v>
      </c>
      <c r="F3107" s="234"/>
      <c r="G3107" s="172">
        <v>4.59</v>
      </c>
    </row>
    <row r="3108" spans="1:7" x14ac:dyDescent="0.25">
      <c r="A3108" s="165"/>
      <c r="B3108" s="165"/>
      <c r="C3108" s="165"/>
      <c r="D3108" s="165"/>
      <c r="E3108" s="234" t="s">
        <v>1017</v>
      </c>
      <c r="F3108" s="234"/>
      <c r="G3108" s="172">
        <v>22.24</v>
      </c>
    </row>
    <row r="3109" spans="1:7" x14ac:dyDescent="0.25">
      <c r="A3109" s="165"/>
      <c r="B3109" s="165"/>
      <c r="C3109" s="230"/>
      <c r="D3109" s="230"/>
      <c r="E3109" s="165"/>
      <c r="F3109" s="165"/>
      <c r="G3109" s="165"/>
    </row>
    <row r="3110" spans="1:7" x14ac:dyDescent="0.25">
      <c r="A3110" s="231" t="s">
        <v>1829</v>
      </c>
      <c r="B3110" s="231"/>
      <c r="C3110" s="231"/>
      <c r="D3110" s="231"/>
      <c r="E3110" s="231"/>
      <c r="F3110" s="231"/>
      <c r="G3110" s="231"/>
    </row>
    <row r="3111" spans="1:7" ht="22.5" x14ac:dyDescent="0.25">
      <c r="A3111" s="232" t="s">
        <v>231</v>
      </c>
      <c r="B3111" s="232"/>
      <c r="C3111" s="166" t="s">
        <v>226</v>
      </c>
      <c r="D3111" s="166" t="s">
        <v>227</v>
      </c>
      <c r="E3111" s="166" t="s">
        <v>228</v>
      </c>
      <c r="F3111" s="166" t="s">
        <v>229</v>
      </c>
      <c r="G3111" s="166" t="s">
        <v>3</v>
      </c>
    </row>
    <row r="3112" spans="1:7" x14ac:dyDescent="0.25">
      <c r="A3112" s="167" t="s">
        <v>328</v>
      </c>
      <c r="B3112" s="168" t="s">
        <v>233</v>
      </c>
      <c r="C3112" s="167" t="s">
        <v>242</v>
      </c>
      <c r="D3112" s="167" t="s">
        <v>232</v>
      </c>
      <c r="E3112" s="169">
        <v>3.45</v>
      </c>
      <c r="F3112" s="170">
        <v>19.5</v>
      </c>
      <c r="G3112" s="170">
        <v>67.28</v>
      </c>
    </row>
    <row r="3113" spans="1:7" x14ac:dyDescent="0.25">
      <c r="A3113" s="165"/>
      <c r="B3113" s="165"/>
      <c r="C3113" s="165"/>
      <c r="D3113" s="165"/>
      <c r="E3113" s="233" t="s">
        <v>234</v>
      </c>
      <c r="F3113" s="233"/>
      <c r="G3113" s="171">
        <v>67.28</v>
      </c>
    </row>
    <row r="3114" spans="1:7" x14ac:dyDescent="0.25">
      <c r="A3114" s="165"/>
      <c r="B3114" s="165"/>
      <c r="C3114" s="165"/>
      <c r="D3114" s="165"/>
      <c r="E3114" s="234" t="s">
        <v>235</v>
      </c>
      <c r="F3114" s="234"/>
      <c r="G3114" s="172">
        <v>67.28</v>
      </c>
    </row>
    <row r="3115" spans="1:7" x14ac:dyDescent="0.25">
      <c r="A3115" s="165"/>
      <c r="B3115" s="165"/>
      <c r="C3115" s="165"/>
      <c r="D3115" s="165"/>
      <c r="E3115" s="234" t="s">
        <v>259</v>
      </c>
      <c r="F3115" s="234"/>
      <c r="G3115" s="172">
        <v>23.67</v>
      </c>
    </row>
    <row r="3116" spans="1:7" x14ac:dyDescent="0.25">
      <c r="A3116" s="165"/>
      <c r="B3116" s="165"/>
      <c r="C3116" s="165"/>
      <c r="D3116" s="165"/>
      <c r="E3116" s="234" t="s">
        <v>236</v>
      </c>
      <c r="F3116" s="234"/>
      <c r="G3116" s="172">
        <v>67.28</v>
      </c>
    </row>
    <row r="3117" spans="1:7" x14ac:dyDescent="0.25">
      <c r="A3117" s="165"/>
      <c r="B3117" s="165"/>
      <c r="C3117" s="165"/>
      <c r="D3117" s="165"/>
      <c r="E3117" s="234" t="s">
        <v>1016</v>
      </c>
      <c r="F3117" s="234"/>
      <c r="G3117" s="172">
        <v>17.5</v>
      </c>
    </row>
    <row r="3118" spans="1:7" x14ac:dyDescent="0.25">
      <c r="A3118" s="165"/>
      <c r="B3118" s="165"/>
      <c r="C3118" s="165"/>
      <c r="D3118" s="165"/>
      <c r="E3118" s="234" t="s">
        <v>1017</v>
      </c>
      <c r="F3118" s="234"/>
      <c r="G3118" s="172">
        <v>84.78</v>
      </c>
    </row>
    <row r="3119" spans="1:7" x14ac:dyDescent="0.25">
      <c r="A3119" s="165"/>
      <c r="B3119" s="165"/>
      <c r="C3119" s="230"/>
      <c r="D3119" s="230"/>
      <c r="E3119" s="165"/>
      <c r="F3119" s="165"/>
      <c r="G3119" s="165"/>
    </row>
    <row r="3120" spans="1:7" x14ac:dyDescent="0.25">
      <c r="A3120" s="231" t="s">
        <v>1830</v>
      </c>
      <c r="B3120" s="231"/>
      <c r="C3120" s="231"/>
      <c r="D3120" s="231"/>
      <c r="E3120" s="231"/>
      <c r="F3120" s="231"/>
      <c r="G3120" s="231"/>
    </row>
    <row r="3121" spans="1:7" ht="22.5" x14ac:dyDescent="0.25">
      <c r="A3121" s="232" t="s">
        <v>231</v>
      </c>
      <c r="B3121" s="232"/>
      <c r="C3121" s="166" t="s">
        <v>226</v>
      </c>
      <c r="D3121" s="166" t="s">
        <v>227</v>
      </c>
      <c r="E3121" s="166" t="s">
        <v>228</v>
      </c>
      <c r="F3121" s="166" t="s">
        <v>229</v>
      </c>
      <c r="G3121" s="166" t="s">
        <v>3</v>
      </c>
    </row>
    <row r="3122" spans="1:7" ht="33.75" x14ac:dyDescent="0.25">
      <c r="A3122" s="167" t="s">
        <v>1070</v>
      </c>
      <c r="B3122" s="168" t="s">
        <v>1071</v>
      </c>
      <c r="C3122" s="167" t="s">
        <v>242</v>
      </c>
      <c r="D3122" s="167" t="s">
        <v>321</v>
      </c>
      <c r="E3122" s="169">
        <v>0.254</v>
      </c>
      <c r="F3122" s="170">
        <v>26.3</v>
      </c>
      <c r="G3122" s="170">
        <v>6.68</v>
      </c>
    </row>
    <row r="3123" spans="1:7" ht="33.75" x14ac:dyDescent="0.25">
      <c r="A3123" s="167" t="s">
        <v>1072</v>
      </c>
      <c r="B3123" s="168" t="s">
        <v>1073</v>
      </c>
      <c r="C3123" s="167" t="s">
        <v>242</v>
      </c>
      <c r="D3123" s="167" t="s">
        <v>311</v>
      </c>
      <c r="E3123" s="169">
        <v>0.27400000000000002</v>
      </c>
      <c r="F3123" s="170">
        <v>34.42</v>
      </c>
      <c r="G3123" s="170">
        <v>9.43</v>
      </c>
    </row>
    <row r="3124" spans="1:7" x14ac:dyDescent="0.25">
      <c r="A3124" s="167" t="s">
        <v>328</v>
      </c>
      <c r="B3124" s="168" t="s">
        <v>233</v>
      </c>
      <c r="C3124" s="167" t="s">
        <v>242</v>
      </c>
      <c r="D3124" s="167" t="s">
        <v>232</v>
      </c>
      <c r="E3124" s="169">
        <v>0.45</v>
      </c>
      <c r="F3124" s="170">
        <v>19.5</v>
      </c>
      <c r="G3124" s="170">
        <v>8.7799999999999994</v>
      </c>
    </row>
    <row r="3125" spans="1:7" ht="22.5" x14ac:dyDescent="0.25">
      <c r="A3125" s="167" t="s">
        <v>1077</v>
      </c>
      <c r="B3125" s="168" t="s">
        <v>1078</v>
      </c>
      <c r="C3125" s="167" t="s">
        <v>242</v>
      </c>
      <c r="D3125" s="167" t="s">
        <v>127</v>
      </c>
      <c r="E3125" s="169">
        <v>1</v>
      </c>
      <c r="F3125" s="170">
        <v>2.31</v>
      </c>
      <c r="G3125" s="170">
        <v>2.31</v>
      </c>
    </row>
    <row r="3126" spans="1:7" x14ac:dyDescent="0.25">
      <c r="A3126" s="165"/>
      <c r="B3126" s="165"/>
      <c r="C3126" s="165"/>
      <c r="D3126" s="165"/>
      <c r="E3126" s="233" t="s">
        <v>234</v>
      </c>
      <c r="F3126" s="233"/>
      <c r="G3126" s="171">
        <v>27.2</v>
      </c>
    </row>
    <row r="3127" spans="1:7" x14ac:dyDescent="0.25">
      <c r="A3127" s="165"/>
      <c r="B3127" s="165"/>
      <c r="C3127" s="165"/>
      <c r="D3127" s="165"/>
      <c r="E3127" s="234" t="s">
        <v>235</v>
      </c>
      <c r="F3127" s="234"/>
      <c r="G3127" s="172">
        <v>27.2</v>
      </c>
    </row>
    <row r="3128" spans="1:7" x14ac:dyDescent="0.25">
      <c r="A3128" s="165"/>
      <c r="B3128" s="165"/>
      <c r="C3128" s="165"/>
      <c r="D3128" s="165"/>
      <c r="E3128" s="234" t="s">
        <v>259</v>
      </c>
      <c r="F3128" s="234"/>
      <c r="G3128" s="172">
        <v>8.92</v>
      </c>
    </row>
    <row r="3129" spans="1:7" x14ac:dyDescent="0.25">
      <c r="A3129" s="165"/>
      <c r="B3129" s="165"/>
      <c r="C3129" s="165"/>
      <c r="D3129" s="165"/>
      <c r="E3129" s="234" t="s">
        <v>236</v>
      </c>
      <c r="F3129" s="234"/>
      <c r="G3129" s="172">
        <v>27.2</v>
      </c>
    </row>
    <row r="3130" spans="1:7" x14ac:dyDescent="0.25">
      <c r="A3130" s="165"/>
      <c r="B3130" s="165"/>
      <c r="C3130" s="165"/>
      <c r="D3130" s="165"/>
      <c r="E3130" s="234" t="s">
        <v>1016</v>
      </c>
      <c r="F3130" s="234"/>
      <c r="G3130" s="172">
        <v>7.07</v>
      </c>
    </row>
    <row r="3131" spans="1:7" x14ac:dyDescent="0.25">
      <c r="A3131" s="165"/>
      <c r="B3131" s="165"/>
      <c r="C3131" s="165"/>
      <c r="D3131" s="165"/>
      <c r="E3131" s="234" t="s">
        <v>1017</v>
      </c>
      <c r="F3131" s="234"/>
      <c r="G3131" s="172">
        <v>34.270000000000003</v>
      </c>
    </row>
    <row r="3132" spans="1:7" x14ac:dyDescent="0.25">
      <c r="A3132" s="165"/>
      <c r="B3132" s="165"/>
      <c r="C3132" s="230"/>
      <c r="D3132" s="230"/>
      <c r="E3132" s="165"/>
      <c r="F3132" s="165"/>
      <c r="G3132" s="165"/>
    </row>
    <row r="3133" spans="1:7" x14ac:dyDescent="0.25">
      <c r="A3133" s="231" t="s">
        <v>1831</v>
      </c>
      <c r="B3133" s="231"/>
      <c r="C3133" s="231"/>
      <c r="D3133" s="231"/>
      <c r="E3133" s="231"/>
      <c r="F3133" s="231"/>
      <c r="G3133" s="231"/>
    </row>
    <row r="3134" spans="1:7" ht="22.5" x14ac:dyDescent="0.25">
      <c r="A3134" s="232" t="s">
        <v>225</v>
      </c>
      <c r="B3134" s="232"/>
      <c r="C3134" s="166" t="s">
        <v>226</v>
      </c>
      <c r="D3134" s="166" t="s">
        <v>227</v>
      </c>
      <c r="E3134" s="166" t="s">
        <v>228</v>
      </c>
      <c r="F3134" s="166" t="s">
        <v>229</v>
      </c>
      <c r="G3134" s="166" t="s">
        <v>3</v>
      </c>
    </row>
    <row r="3135" spans="1:7" ht="33.75" x14ac:dyDescent="0.25">
      <c r="A3135" s="167" t="s">
        <v>1832</v>
      </c>
      <c r="B3135" s="168" t="s">
        <v>1833</v>
      </c>
      <c r="C3135" s="167" t="s">
        <v>242</v>
      </c>
      <c r="D3135" s="167" t="s">
        <v>128</v>
      </c>
      <c r="E3135" s="169">
        <v>1</v>
      </c>
      <c r="F3135" s="170">
        <v>37.450000000000003</v>
      </c>
      <c r="G3135" s="170">
        <v>37.450000000000003</v>
      </c>
    </row>
    <row r="3136" spans="1:7" x14ac:dyDescent="0.25">
      <c r="A3136" s="165"/>
      <c r="B3136" s="165"/>
      <c r="C3136" s="165"/>
      <c r="D3136" s="165"/>
      <c r="E3136" s="233" t="s">
        <v>230</v>
      </c>
      <c r="F3136" s="233"/>
      <c r="G3136" s="171">
        <v>37.450000000000003</v>
      </c>
    </row>
    <row r="3137" spans="1:7" ht="22.5" x14ac:dyDescent="0.25">
      <c r="A3137" s="232" t="s">
        <v>231</v>
      </c>
      <c r="B3137" s="232"/>
      <c r="C3137" s="166" t="s">
        <v>226</v>
      </c>
      <c r="D3137" s="166" t="s">
        <v>227</v>
      </c>
      <c r="E3137" s="166" t="s">
        <v>228</v>
      </c>
      <c r="F3137" s="166" t="s">
        <v>229</v>
      </c>
      <c r="G3137" s="166" t="s">
        <v>3</v>
      </c>
    </row>
    <row r="3138" spans="1:7" x14ac:dyDescent="0.25">
      <c r="A3138" s="167" t="s">
        <v>327</v>
      </c>
      <c r="B3138" s="168" t="s">
        <v>239</v>
      </c>
      <c r="C3138" s="167" t="s">
        <v>242</v>
      </c>
      <c r="D3138" s="167" t="s">
        <v>232</v>
      </c>
      <c r="E3138" s="169">
        <v>0.1384</v>
      </c>
      <c r="F3138" s="170">
        <v>24.68</v>
      </c>
      <c r="G3138" s="170">
        <v>3.42</v>
      </c>
    </row>
    <row r="3139" spans="1:7" ht="33.75" x14ac:dyDescent="0.25">
      <c r="A3139" s="167" t="s">
        <v>1834</v>
      </c>
      <c r="B3139" s="168" t="s">
        <v>1835</v>
      </c>
      <c r="C3139" s="167" t="s">
        <v>242</v>
      </c>
      <c r="D3139" s="167" t="s">
        <v>127</v>
      </c>
      <c r="E3139" s="169">
        <v>1.41E-2</v>
      </c>
      <c r="F3139" s="170">
        <v>195.76</v>
      </c>
      <c r="G3139" s="170">
        <v>2.76</v>
      </c>
    </row>
    <row r="3140" spans="1:7" x14ac:dyDescent="0.25">
      <c r="A3140" s="167" t="s">
        <v>328</v>
      </c>
      <c r="B3140" s="168" t="s">
        <v>233</v>
      </c>
      <c r="C3140" s="167" t="s">
        <v>242</v>
      </c>
      <c r="D3140" s="167" t="s">
        <v>232</v>
      </c>
      <c r="E3140" s="169">
        <v>0.10879999999999999</v>
      </c>
      <c r="F3140" s="170">
        <v>19.5</v>
      </c>
      <c r="G3140" s="170">
        <v>2.12</v>
      </c>
    </row>
    <row r="3141" spans="1:7" x14ac:dyDescent="0.25">
      <c r="A3141" s="165"/>
      <c r="B3141" s="165"/>
      <c r="C3141" s="165"/>
      <c r="D3141" s="165"/>
      <c r="E3141" s="233" t="s">
        <v>234</v>
      </c>
      <c r="F3141" s="233"/>
      <c r="G3141" s="171">
        <v>8.3000000000000007</v>
      </c>
    </row>
    <row r="3142" spans="1:7" x14ac:dyDescent="0.25">
      <c r="A3142" s="165"/>
      <c r="B3142" s="165"/>
      <c r="C3142" s="165"/>
      <c r="D3142" s="165"/>
      <c r="E3142" s="234" t="s">
        <v>235</v>
      </c>
      <c r="F3142" s="234"/>
      <c r="G3142" s="172">
        <v>45.75</v>
      </c>
    </row>
    <row r="3143" spans="1:7" x14ac:dyDescent="0.25">
      <c r="A3143" s="165"/>
      <c r="B3143" s="165"/>
      <c r="C3143" s="165"/>
      <c r="D3143" s="165"/>
      <c r="E3143" s="234" t="s">
        <v>259</v>
      </c>
      <c r="F3143" s="234"/>
      <c r="G3143" s="172">
        <v>2.64</v>
      </c>
    </row>
    <row r="3144" spans="1:7" x14ac:dyDescent="0.25">
      <c r="A3144" s="165"/>
      <c r="B3144" s="165"/>
      <c r="C3144" s="165"/>
      <c r="D3144" s="165"/>
      <c r="E3144" s="234" t="s">
        <v>236</v>
      </c>
      <c r="F3144" s="234"/>
      <c r="G3144" s="172">
        <v>45.75</v>
      </c>
    </row>
    <row r="3145" spans="1:7" x14ac:dyDescent="0.25">
      <c r="A3145" s="165"/>
      <c r="B3145" s="165"/>
      <c r="C3145" s="165"/>
      <c r="D3145" s="165"/>
      <c r="E3145" s="234" t="s">
        <v>1016</v>
      </c>
      <c r="F3145" s="234"/>
      <c r="G3145" s="172">
        <v>11.9</v>
      </c>
    </row>
    <row r="3146" spans="1:7" x14ac:dyDescent="0.25">
      <c r="A3146" s="165"/>
      <c r="B3146" s="165"/>
      <c r="C3146" s="165"/>
      <c r="D3146" s="165"/>
      <c r="E3146" s="234" t="s">
        <v>1017</v>
      </c>
      <c r="F3146" s="234"/>
      <c r="G3146" s="172">
        <v>57.65</v>
      </c>
    </row>
    <row r="3147" spans="1:7" x14ac:dyDescent="0.25">
      <c r="A3147" s="165"/>
      <c r="B3147" s="165"/>
      <c r="C3147" s="230"/>
      <c r="D3147" s="230"/>
      <c r="E3147" s="165"/>
      <c r="F3147" s="165"/>
      <c r="G3147" s="165"/>
    </row>
    <row r="3148" spans="1:7" x14ac:dyDescent="0.25">
      <c r="A3148" s="231" t="s">
        <v>1836</v>
      </c>
      <c r="B3148" s="231"/>
      <c r="C3148" s="231"/>
      <c r="D3148" s="231"/>
      <c r="E3148" s="231"/>
      <c r="F3148" s="231"/>
      <c r="G3148" s="231"/>
    </row>
    <row r="3149" spans="1:7" ht="22.5" x14ac:dyDescent="0.25">
      <c r="A3149" s="232" t="s">
        <v>225</v>
      </c>
      <c r="B3149" s="232"/>
      <c r="C3149" s="166" t="s">
        <v>226</v>
      </c>
      <c r="D3149" s="166" t="s">
        <v>227</v>
      </c>
      <c r="E3149" s="166" t="s">
        <v>228</v>
      </c>
      <c r="F3149" s="166" t="s">
        <v>229</v>
      </c>
      <c r="G3149" s="166" t="s">
        <v>3</v>
      </c>
    </row>
    <row r="3150" spans="1:7" x14ac:dyDescent="0.25">
      <c r="A3150" s="167" t="s">
        <v>1837</v>
      </c>
      <c r="B3150" s="168" t="s">
        <v>1838</v>
      </c>
      <c r="C3150" s="167" t="s">
        <v>1047</v>
      </c>
      <c r="D3150" s="167" t="s">
        <v>128</v>
      </c>
      <c r="E3150" s="169">
        <v>1</v>
      </c>
      <c r="F3150" s="170">
        <v>4.08</v>
      </c>
      <c r="G3150" s="170">
        <v>4.08</v>
      </c>
    </row>
    <row r="3151" spans="1:7" x14ac:dyDescent="0.25">
      <c r="A3151" s="165"/>
      <c r="B3151" s="165"/>
      <c r="C3151" s="165"/>
      <c r="D3151" s="165"/>
      <c r="E3151" s="233" t="s">
        <v>230</v>
      </c>
      <c r="F3151" s="233"/>
      <c r="G3151" s="171">
        <v>4.08</v>
      </c>
    </row>
    <row r="3152" spans="1:7" ht="22.5" x14ac:dyDescent="0.25">
      <c r="A3152" s="232" t="s">
        <v>231</v>
      </c>
      <c r="B3152" s="232"/>
      <c r="C3152" s="166" t="s">
        <v>226</v>
      </c>
      <c r="D3152" s="166" t="s">
        <v>227</v>
      </c>
      <c r="E3152" s="166" t="s">
        <v>228</v>
      </c>
      <c r="F3152" s="166" t="s">
        <v>229</v>
      </c>
      <c r="G3152" s="166" t="s">
        <v>3</v>
      </c>
    </row>
    <row r="3153" spans="1:7" ht="22.5" x14ac:dyDescent="0.25">
      <c r="A3153" s="167" t="s">
        <v>1666</v>
      </c>
      <c r="B3153" s="168" t="s">
        <v>1667</v>
      </c>
      <c r="C3153" s="167" t="s">
        <v>242</v>
      </c>
      <c r="D3153" s="167" t="s">
        <v>232</v>
      </c>
      <c r="E3153" s="169">
        <v>0.15</v>
      </c>
      <c r="F3153" s="170">
        <v>20.3</v>
      </c>
      <c r="G3153" s="170">
        <v>3.05</v>
      </c>
    </row>
    <row r="3154" spans="1:7" x14ac:dyDescent="0.25">
      <c r="A3154" s="167" t="s">
        <v>1668</v>
      </c>
      <c r="B3154" s="168" t="s">
        <v>1669</v>
      </c>
      <c r="C3154" s="167" t="s">
        <v>242</v>
      </c>
      <c r="D3154" s="167" t="s">
        <v>232</v>
      </c>
      <c r="E3154" s="169">
        <v>0.15</v>
      </c>
      <c r="F3154" s="170">
        <v>24.93</v>
      </c>
      <c r="G3154" s="170">
        <v>3.74</v>
      </c>
    </row>
    <row r="3155" spans="1:7" x14ac:dyDescent="0.25">
      <c r="A3155" s="165"/>
      <c r="B3155" s="165"/>
      <c r="C3155" s="165"/>
      <c r="D3155" s="165"/>
      <c r="E3155" s="233" t="s">
        <v>234</v>
      </c>
      <c r="F3155" s="233"/>
      <c r="G3155" s="171">
        <v>6.79</v>
      </c>
    </row>
    <row r="3156" spans="1:7" x14ac:dyDescent="0.25">
      <c r="A3156" s="165"/>
      <c r="B3156" s="165"/>
      <c r="C3156" s="165"/>
      <c r="D3156" s="165"/>
      <c r="E3156" s="234" t="s">
        <v>235</v>
      </c>
      <c r="F3156" s="234"/>
      <c r="G3156" s="172">
        <v>10.87</v>
      </c>
    </row>
    <row r="3157" spans="1:7" x14ac:dyDescent="0.25">
      <c r="A3157" s="165"/>
      <c r="B3157" s="165"/>
      <c r="C3157" s="165"/>
      <c r="D3157" s="165"/>
      <c r="E3157" s="234" t="s">
        <v>259</v>
      </c>
      <c r="F3157" s="234"/>
      <c r="G3157" s="172">
        <v>2.74</v>
      </c>
    </row>
    <row r="3158" spans="1:7" x14ac:dyDescent="0.25">
      <c r="A3158" s="165"/>
      <c r="B3158" s="165"/>
      <c r="C3158" s="165"/>
      <c r="D3158" s="165"/>
      <c r="E3158" s="234" t="s">
        <v>236</v>
      </c>
      <c r="F3158" s="234"/>
      <c r="G3158" s="172">
        <v>10.87</v>
      </c>
    </row>
    <row r="3159" spans="1:7" x14ac:dyDescent="0.25">
      <c r="A3159" s="165"/>
      <c r="B3159" s="165"/>
      <c r="C3159" s="165"/>
      <c r="D3159" s="165"/>
      <c r="E3159" s="234" t="s">
        <v>1016</v>
      </c>
      <c r="F3159" s="234"/>
      <c r="G3159" s="172">
        <v>2.83</v>
      </c>
    </row>
    <row r="3160" spans="1:7" x14ac:dyDescent="0.25">
      <c r="A3160" s="165"/>
      <c r="B3160" s="165"/>
      <c r="C3160" s="165"/>
      <c r="D3160" s="165"/>
      <c r="E3160" s="234" t="s">
        <v>1017</v>
      </c>
      <c r="F3160" s="234"/>
      <c r="G3160" s="172">
        <v>13.7</v>
      </c>
    </row>
    <row r="3161" spans="1:7" x14ac:dyDescent="0.25">
      <c r="A3161" s="165"/>
      <c r="B3161" s="165"/>
      <c r="C3161" s="230"/>
      <c r="D3161" s="230"/>
      <c r="E3161" s="165"/>
      <c r="F3161" s="165"/>
      <c r="G3161" s="165"/>
    </row>
    <row r="3162" spans="1:7" x14ac:dyDescent="0.25">
      <c r="A3162" s="231" t="s">
        <v>1839</v>
      </c>
      <c r="B3162" s="231"/>
      <c r="C3162" s="231"/>
      <c r="D3162" s="231"/>
      <c r="E3162" s="231"/>
      <c r="F3162" s="231"/>
      <c r="G3162" s="231"/>
    </row>
    <row r="3163" spans="1:7" ht="22.5" x14ac:dyDescent="0.25">
      <c r="A3163" s="232" t="s">
        <v>225</v>
      </c>
      <c r="B3163" s="232"/>
      <c r="C3163" s="166" t="s">
        <v>226</v>
      </c>
      <c r="D3163" s="166" t="s">
        <v>227</v>
      </c>
      <c r="E3163" s="166" t="s">
        <v>228</v>
      </c>
      <c r="F3163" s="166" t="s">
        <v>229</v>
      </c>
      <c r="G3163" s="166" t="s">
        <v>3</v>
      </c>
    </row>
    <row r="3164" spans="1:7" ht="33.75" x14ac:dyDescent="0.25">
      <c r="A3164" s="167" t="s">
        <v>1840</v>
      </c>
      <c r="B3164" s="168" t="s">
        <v>1841</v>
      </c>
      <c r="C3164" s="167" t="s">
        <v>242</v>
      </c>
      <c r="D3164" s="167" t="s">
        <v>128</v>
      </c>
      <c r="E3164" s="169">
        <v>2</v>
      </c>
      <c r="F3164" s="170">
        <v>0.27</v>
      </c>
      <c r="G3164" s="170">
        <v>0.54</v>
      </c>
    </row>
    <row r="3165" spans="1:7" ht="22.5" x14ac:dyDescent="0.25">
      <c r="A3165" s="167" t="s">
        <v>1842</v>
      </c>
      <c r="B3165" s="168" t="s">
        <v>1843</v>
      </c>
      <c r="C3165" s="167" t="s">
        <v>242</v>
      </c>
      <c r="D3165" s="167" t="s">
        <v>128</v>
      </c>
      <c r="E3165" s="169">
        <v>1</v>
      </c>
      <c r="F3165" s="170">
        <v>7.45</v>
      </c>
      <c r="G3165" s="170">
        <v>7.45</v>
      </c>
    </row>
    <row r="3166" spans="1:7" x14ac:dyDescent="0.25">
      <c r="A3166" s="165"/>
      <c r="B3166" s="165"/>
      <c r="C3166" s="165"/>
      <c r="D3166" s="165"/>
      <c r="E3166" s="233" t="s">
        <v>230</v>
      </c>
      <c r="F3166" s="233"/>
      <c r="G3166" s="171">
        <v>7.99</v>
      </c>
    </row>
    <row r="3167" spans="1:7" ht="22.5" x14ac:dyDescent="0.25">
      <c r="A3167" s="232" t="s">
        <v>231</v>
      </c>
      <c r="B3167" s="232"/>
      <c r="C3167" s="166" t="s">
        <v>226</v>
      </c>
      <c r="D3167" s="166" t="s">
        <v>227</v>
      </c>
      <c r="E3167" s="166" t="s">
        <v>228</v>
      </c>
      <c r="F3167" s="166" t="s">
        <v>229</v>
      </c>
      <c r="G3167" s="166" t="s">
        <v>3</v>
      </c>
    </row>
    <row r="3168" spans="1:7" ht="22.5" x14ac:dyDescent="0.25">
      <c r="A3168" s="167" t="s">
        <v>1666</v>
      </c>
      <c r="B3168" s="168" t="s">
        <v>1667</v>
      </c>
      <c r="C3168" s="167" t="s">
        <v>242</v>
      </c>
      <c r="D3168" s="167" t="s">
        <v>232</v>
      </c>
      <c r="E3168" s="169">
        <v>0.3</v>
      </c>
      <c r="F3168" s="170">
        <v>20.3</v>
      </c>
      <c r="G3168" s="170">
        <v>6.09</v>
      </c>
    </row>
    <row r="3169" spans="1:7" x14ac:dyDescent="0.25">
      <c r="A3169" s="167" t="s">
        <v>1668</v>
      </c>
      <c r="B3169" s="168" t="s">
        <v>1669</v>
      </c>
      <c r="C3169" s="167" t="s">
        <v>242</v>
      </c>
      <c r="D3169" s="167" t="s">
        <v>232</v>
      </c>
      <c r="E3169" s="169">
        <v>0.3</v>
      </c>
      <c r="F3169" s="170">
        <v>24.93</v>
      </c>
      <c r="G3169" s="170">
        <v>7.48</v>
      </c>
    </row>
    <row r="3170" spans="1:7" x14ac:dyDescent="0.25">
      <c r="A3170" s="165"/>
      <c r="B3170" s="165"/>
      <c r="C3170" s="165"/>
      <c r="D3170" s="165"/>
      <c r="E3170" s="233" t="s">
        <v>234</v>
      </c>
      <c r="F3170" s="233"/>
      <c r="G3170" s="171">
        <v>13.57</v>
      </c>
    </row>
    <row r="3171" spans="1:7" x14ac:dyDescent="0.25">
      <c r="A3171" s="165"/>
      <c r="B3171" s="165"/>
      <c r="C3171" s="165"/>
      <c r="D3171" s="165"/>
      <c r="E3171" s="234" t="s">
        <v>235</v>
      </c>
      <c r="F3171" s="234"/>
      <c r="G3171" s="172">
        <v>21.55</v>
      </c>
    </row>
    <row r="3172" spans="1:7" x14ac:dyDescent="0.25">
      <c r="A3172" s="165"/>
      <c r="B3172" s="165"/>
      <c r="C3172" s="165"/>
      <c r="D3172" s="165"/>
      <c r="E3172" s="234" t="s">
        <v>259</v>
      </c>
      <c r="F3172" s="234"/>
      <c r="G3172" s="172">
        <v>5.07</v>
      </c>
    </row>
    <row r="3173" spans="1:7" x14ac:dyDescent="0.25">
      <c r="A3173" s="165"/>
      <c r="B3173" s="165"/>
      <c r="C3173" s="165"/>
      <c r="D3173" s="165"/>
      <c r="E3173" s="234" t="s">
        <v>236</v>
      </c>
      <c r="F3173" s="234"/>
      <c r="G3173" s="172">
        <v>21.55</v>
      </c>
    </row>
    <row r="3174" spans="1:7" x14ac:dyDescent="0.25">
      <c r="A3174" s="165"/>
      <c r="B3174" s="165"/>
      <c r="C3174" s="165"/>
      <c r="D3174" s="165"/>
      <c r="E3174" s="234" t="s">
        <v>1016</v>
      </c>
      <c r="F3174" s="234"/>
      <c r="G3174" s="172">
        <v>5.61</v>
      </c>
    </row>
    <row r="3175" spans="1:7" x14ac:dyDescent="0.25">
      <c r="A3175" s="165"/>
      <c r="B3175" s="165"/>
      <c r="C3175" s="165"/>
      <c r="D3175" s="165"/>
      <c r="E3175" s="234" t="s">
        <v>1017</v>
      </c>
      <c r="F3175" s="234"/>
      <c r="G3175" s="172">
        <v>27.16</v>
      </c>
    </row>
    <row r="3176" spans="1:7" x14ac:dyDescent="0.25">
      <c r="A3176" s="165"/>
      <c r="B3176" s="165"/>
      <c r="C3176" s="230"/>
      <c r="D3176" s="230"/>
      <c r="E3176" s="165"/>
      <c r="F3176" s="165"/>
      <c r="G3176" s="165"/>
    </row>
    <row r="3177" spans="1:7" x14ac:dyDescent="0.25">
      <c r="A3177" s="231" t="s">
        <v>1844</v>
      </c>
      <c r="B3177" s="231"/>
      <c r="C3177" s="231"/>
      <c r="D3177" s="231"/>
      <c r="E3177" s="231"/>
      <c r="F3177" s="231"/>
      <c r="G3177" s="231"/>
    </row>
    <row r="3178" spans="1:7" ht="22.5" x14ac:dyDescent="0.25">
      <c r="A3178" s="232" t="s">
        <v>225</v>
      </c>
      <c r="B3178" s="232"/>
      <c r="C3178" s="166" t="s">
        <v>226</v>
      </c>
      <c r="D3178" s="166" t="s">
        <v>227</v>
      </c>
      <c r="E3178" s="166" t="s">
        <v>228</v>
      </c>
      <c r="F3178" s="166" t="s">
        <v>229</v>
      </c>
      <c r="G3178" s="166" t="s">
        <v>3</v>
      </c>
    </row>
    <row r="3179" spans="1:7" x14ac:dyDescent="0.25">
      <c r="A3179" s="167" t="s">
        <v>1837</v>
      </c>
      <c r="B3179" s="168" t="s">
        <v>1838</v>
      </c>
      <c r="C3179" s="167" t="s">
        <v>1047</v>
      </c>
      <c r="D3179" s="167" t="s">
        <v>128</v>
      </c>
      <c r="E3179" s="169">
        <v>1</v>
      </c>
      <c r="F3179" s="170">
        <v>4.08</v>
      </c>
      <c r="G3179" s="170">
        <v>4.08</v>
      </c>
    </row>
    <row r="3180" spans="1:7" x14ac:dyDescent="0.25">
      <c r="A3180" s="165"/>
      <c r="B3180" s="165"/>
      <c r="C3180" s="165"/>
      <c r="D3180" s="165"/>
      <c r="E3180" s="233" t="s">
        <v>230</v>
      </c>
      <c r="F3180" s="233"/>
      <c r="G3180" s="171">
        <v>4.08</v>
      </c>
    </row>
    <row r="3181" spans="1:7" ht="22.5" x14ac:dyDescent="0.25">
      <c r="A3181" s="232" t="s">
        <v>231</v>
      </c>
      <c r="B3181" s="232"/>
      <c r="C3181" s="166" t="s">
        <v>226</v>
      </c>
      <c r="D3181" s="166" t="s">
        <v>227</v>
      </c>
      <c r="E3181" s="166" t="s">
        <v>228</v>
      </c>
      <c r="F3181" s="166" t="s">
        <v>229</v>
      </c>
      <c r="G3181" s="166" t="s">
        <v>3</v>
      </c>
    </row>
    <row r="3182" spans="1:7" ht="22.5" x14ac:dyDescent="0.25">
      <c r="A3182" s="167" t="s">
        <v>1666</v>
      </c>
      <c r="B3182" s="168" t="s">
        <v>1667</v>
      </c>
      <c r="C3182" s="167" t="s">
        <v>242</v>
      </c>
      <c r="D3182" s="167" t="s">
        <v>232</v>
      </c>
      <c r="E3182" s="169">
        <v>0.15</v>
      </c>
      <c r="F3182" s="170">
        <v>20.3</v>
      </c>
      <c r="G3182" s="170">
        <v>3.05</v>
      </c>
    </row>
    <row r="3183" spans="1:7" x14ac:dyDescent="0.25">
      <c r="A3183" s="167" t="s">
        <v>1668</v>
      </c>
      <c r="B3183" s="168" t="s">
        <v>1669</v>
      </c>
      <c r="C3183" s="167" t="s">
        <v>242</v>
      </c>
      <c r="D3183" s="167" t="s">
        <v>232</v>
      </c>
      <c r="E3183" s="169">
        <v>0.15</v>
      </c>
      <c r="F3183" s="170">
        <v>24.93</v>
      </c>
      <c r="G3183" s="170">
        <v>3.74</v>
      </c>
    </row>
    <row r="3184" spans="1:7" x14ac:dyDescent="0.25">
      <c r="A3184" s="165"/>
      <c r="B3184" s="165"/>
      <c r="C3184" s="165"/>
      <c r="D3184" s="165"/>
      <c r="E3184" s="233" t="s">
        <v>234</v>
      </c>
      <c r="F3184" s="233"/>
      <c r="G3184" s="171">
        <v>6.79</v>
      </c>
    </row>
    <row r="3185" spans="1:7" x14ac:dyDescent="0.25">
      <c r="A3185" s="165"/>
      <c r="B3185" s="165"/>
      <c r="C3185" s="165"/>
      <c r="D3185" s="165"/>
      <c r="E3185" s="234" t="s">
        <v>235</v>
      </c>
      <c r="F3185" s="234"/>
      <c r="G3185" s="172">
        <v>10.87</v>
      </c>
    </row>
    <row r="3186" spans="1:7" x14ac:dyDescent="0.25">
      <c r="A3186" s="165"/>
      <c r="B3186" s="165"/>
      <c r="C3186" s="165"/>
      <c r="D3186" s="165"/>
      <c r="E3186" s="234" t="s">
        <v>259</v>
      </c>
      <c r="F3186" s="234"/>
      <c r="G3186" s="172">
        <v>2.74</v>
      </c>
    </row>
    <row r="3187" spans="1:7" x14ac:dyDescent="0.25">
      <c r="A3187" s="165"/>
      <c r="B3187" s="165"/>
      <c r="C3187" s="165"/>
      <c r="D3187" s="165"/>
      <c r="E3187" s="234" t="s">
        <v>236</v>
      </c>
      <c r="F3187" s="234"/>
      <c r="G3187" s="172">
        <v>10.87</v>
      </c>
    </row>
    <row r="3188" spans="1:7" x14ac:dyDescent="0.25">
      <c r="A3188" s="165"/>
      <c r="B3188" s="165"/>
      <c r="C3188" s="165"/>
      <c r="D3188" s="165"/>
      <c r="E3188" s="234" t="s">
        <v>1016</v>
      </c>
      <c r="F3188" s="234"/>
      <c r="G3188" s="172">
        <v>2.83</v>
      </c>
    </row>
    <row r="3189" spans="1:7" x14ac:dyDescent="0.25">
      <c r="A3189" s="165"/>
      <c r="B3189" s="165"/>
      <c r="C3189" s="165"/>
      <c r="D3189" s="165"/>
      <c r="E3189" s="234" t="s">
        <v>1017</v>
      </c>
      <c r="F3189" s="234"/>
      <c r="G3189" s="172">
        <v>13.7</v>
      </c>
    </row>
    <row r="3190" spans="1:7" x14ac:dyDescent="0.25">
      <c r="A3190" s="165"/>
      <c r="B3190" s="165"/>
      <c r="C3190" s="230"/>
      <c r="D3190" s="230"/>
      <c r="E3190" s="165"/>
      <c r="F3190" s="165"/>
      <c r="G3190" s="165"/>
    </row>
    <row r="3191" spans="1:7" x14ac:dyDescent="0.25">
      <c r="A3191" s="231" t="s">
        <v>1845</v>
      </c>
      <c r="B3191" s="231"/>
      <c r="C3191" s="231"/>
      <c r="D3191" s="231"/>
      <c r="E3191" s="231"/>
      <c r="F3191" s="231"/>
      <c r="G3191" s="231"/>
    </row>
    <row r="3192" spans="1:7" ht="22.5" x14ac:dyDescent="0.25">
      <c r="A3192" s="232" t="s">
        <v>225</v>
      </c>
      <c r="B3192" s="232"/>
      <c r="C3192" s="166" t="s">
        <v>226</v>
      </c>
      <c r="D3192" s="166" t="s">
        <v>227</v>
      </c>
      <c r="E3192" s="166" t="s">
        <v>228</v>
      </c>
      <c r="F3192" s="166" t="s">
        <v>229</v>
      </c>
      <c r="G3192" s="166" t="s">
        <v>3</v>
      </c>
    </row>
    <row r="3193" spans="1:7" x14ac:dyDescent="0.25">
      <c r="A3193" s="167" t="s">
        <v>1246</v>
      </c>
      <c r="B3193" s="168" t="s">
        <v>1247</v>
      </c>
      <c r="C3193" s="167" t="s">
        <v>1047</v>
      </c>
      <c r="D3193" s="167" t="s">
        <v>127</v>
      </c>
      <c r="E3193" s="169">
        <v>8.0000000000000002E-3</v>
      </c>
      <c r="F3193" s="170">
        <v>75</v>
      </c>
      <c r="G3193" s="170">
        <v>0.6</v>
      </c>
    </row>
    <row r="3194" spans="1:7" x14ac:dyDescent="0.25">
      <c r="A3194" s="167" t="s">
        <v>1846</v>
      </c>
      <c r="B3194" s="168" t="s">
        <v>1847</v>
      </c>
      <c r="C3194" s="167" t="s">
        <v>1047</v>
      </c>
      <c r="D3194" s="167" t="s">
        <v>125</v>
      </c>
      <c r="E3194" s="169">
        <v>1</v>
      </c>
      <c r="F3194" s="170">
        <v>254.75</v>
      </c>
      <c r="G3194" s="170">
        <v>254.75</v>
      </c>
    </row>
    <row r="3195" spans="1:7" x14ac:dyDescent="0.25">
      <c r="A3195" s="167" t="s">
        <v>1250</v>
      </c>
      <c r="B3195" s="168" t="s">
        <v>1251</v>
      </c>
      <c r="C3195" s="167" t="s">
        <v>1047</v>
      </c>
      <c r="D3195" s="167" t="s">
        <v>238</v>
      </c>
      <c r="E3195" s="169">
        <v>3.2</v>
      </c>
      <c r="F3195" s="170">
        <v>0.9</v>
      </c>
      <c r="G3195" s="170">
        <v>2.88</v>
      </c>
    </row>
    <row r="3196" spans="1:7" x14ac:dyDescent="0.25">
      <c r="A3196" s="165"/>
      <c r="B3196" s="165"/>
      <c r="C3196" s="165"/>
      <c r="D3196" s="165"/>
      <c r="E3196" s="233" t="s">
        <v>230</v>
      </c>
      <c r="F3196" s="233"/>
      <c r="G3196" s="171">
        <v>258.23</v>
      </c>
    </row>
    <row r="3197" spans="1:7" ht="22.5" x14ac:dyDescent="0.25">
      <c r="A3197" s="232" t="s">
        <v>231</v>
      </c>
      <c r="B3197" s="232"/>
      <c r="C3197" s="166" t="s">
        <v>226</v>
      </c>
      <c r="D3197" s="166" t="s">
        <v>227</v>
      </c>
      <c r="E3197" s="166" t="s">
        <v>228</v>
      </c>
      <c r="F3197" s="166" t="s">
        <v>229</v>
      </c>
      <c r="G3197" s="166" t="s">
        <v>3</v>
      </c>
    </row>
    <row r="3198" spans="1:7" x14ac:dyDescent="0.25">
      <c r="A3198" s="167" t="s">
        <v>327</v>
      </c>
      <c r="B3198" s="168" t="s">
        <v>239</v>
      </c>
      <c r="C3198" s="167" t="s">
        <v>242</v>
      </c>
      <c r="D3198" s="167" t="s">
        <v>232</v>
      </c>
      <c r="E3198" s="169">
        <v>1.2</v>
      </c>
      <c r="F3198" s="170">
        <v>24.68</v>
      </c>
      <c r="G3198" s="170">
        <v>29.62</v>
      </c>
    </row>
    <row r="3199" spans="1:7" x14ac:dyDescent="0.25">
      <c r="A3199" s="167" t="s">
        <v>328</v>
      </c>
      <c r="B3199" s="168" t="s">
        <v>233</v>
      </c>
      <c r="C3199" s="167" t="s">
        <v>242</v>
      </c>
      <c r="D3199" s="167" t="s">
        <v>232</v>
      </c>
      <c r="E3199" s="169">
        <v>2</v>
      </c>
      <c r="F3199" s="170">
        <v>19.5</v>
      </c>
      <c r="G3199" s="170">
        <v>39</v>
      </c>
    </row>
    <row r="3200" spans="1:7" x14ac:dyDescent="0.25">
      <c r="A3200" s="165"/>
      <c r="B3200" s="165"/>
      <c r="C3200" s="165"/>
      <c r="D3200" s="165"/>
      <c r="E3200" s="233" t="s">
        <v>234</v>
      </c>
      <c r="F3200" s="233"/>
      <c r="G3200" s="171">
        <v>68.62</v>
      </c>
    </row>
    <row r="3201" spans="1:7" x14ac:dyDescent="0.25">
      <c r="A3201" s="165"/>
      <c r="B3201" s="165"/>
      <c r="C3201" s="165"/>
      <c r="D3201" s="165"/>
      <c r="E3201" s="234" t="s">
        <v>235</v>
      </c>
      <c r="F3201" s="234"/>
      <c r="G3201" s="172">
        <v>326.85000000000002</v>
      </c>
    </row>
    <row r="3202" spans="1:7" x14ac:dyDescent="0.25">
      <c r="A3202" s="165"/>
      <c r="B3202" s="165"/>
      <c r="C3202" s="165"/>
      <c r="D3202" s="165"/>
      <c r="E3202" s="234" t="s">
        <v>259</v>
      </c>
      <c r="F3202" s="234"/>
      <c r="G3202" s="172">
        <v>25.12</v>
      </c>
    </row>
    <row r="3203" spans="1:7" x14ac:dyDescent="0.25">
      <c r="A3203" s="165"/>
      <c r="B3203" s="165"/>
      <c r="C3203" s="165"/>
      <c r="D3203" s="165"/>
      <c r="E3203" s="234" t="s">
        <v>236</v>
      </c>
      <c r="F3203" s="234"/>
      <c r="G3203" s="172">
        <v>326.85000000000002</v>
      </c>
    </row>
    <row r="3204" spans="1:7" x14ac:dyDescent="0.25">
      <c r="A3204" s="165"/>
      <c r="B3204" s="165"/>
      <c r="C3204" s="165"/>
      <c r="D3204" s="165"/>
      <c r="E3204" s="234" t="s">
        <v>1016</v>
      </c>
      <c r="F3204" s="234"/>
      <c r="G3204" s="172">
        <v>85.01</v>
      </c>
    </row>
    <row r="3205" spans="1:7" x14ac:dyDescent="0.25">
      <c r="A3205" s="165"/>
      <c r="B3205" s="165"/>
      <c r="C3205" s="165"/>
      <c r="D3205" s="165"/>
      <c r="E3205" s="234" t="s">
        <v>1017</v>
      </c>
      <c r="F3205" s="234"/>
      <c r="G3205" s="172">
        <v>411.86</v>
      </c>
    </row>
    <row r="3206" spans="1:7" x14ac:dyDescent="0.25">
      <c r="A3206" s="165"/>
      <c r="B3206" s="165"/>
      <c r="C3206" s="230"/>
      <c r="D3206" s="230"/>
      <c r="E3206" s="165"/>
      <c r="F3206" s="165"/>
      <c r="G3206" s="165"/>
    </row>
    <row r="3207" spans="1:7" x14ac:dyDescent="0.25">
      <c r="A3207" s="231" t="s">
        <v>1848</v>
      </c>
      <c r="B3207" s="231"/>
      <c r="C3207" s="231"/>
      <c r="D3207" s="231"/>
      <c r="E3207" s="231"/>
      <c r="F3207" s="231"/>
      <c r="G3207" s="231"/>
    </row>
    <row r="3208" spans="1:7" ht="22.5" x14ac:dyDescent="0.25">
      <c r="A3208" s="232" t="s">
        <v>225</v>
      </c>
      <c r="B3208" s="232"/>
      <c r="C3208" s="166" t="s">
        <v>226</v>
      </c>
      <c r="D3208" s="166" t="s">
        <v>227</v>
      </c>
      <c r="E3208" s="166" t="s">
        <v>228</v>
      </c>
      <c r="F3208" s="166" t="s">
        <v>229</v>
      </c>
      <c r="G3208" s="166" t="s">
        <v>3</v>
      </c>
    </row>
    <row r="3209" spans="1:7" x14ac:dyDescent="0.25">
      <c r="A3209" s="167" t="s">
        <v>1246</v>
      </c>
      <c r="B3209" s="168" t="s">
        <v>1247</v>
      </c>
      <c r="C3209" s="167" t="s">
        <v>1047</v>
      </c>
      <c r="D3209" s="167" t="s">
        <v>127</v>
      </c>
      <c r="E3209" s="169">
        <v>8.0000000000000002E-3</v>
      </c>
      <c r="F3209" s="170">
        <v>75</v>
      </c>
      <c r="G3209" s="170">
        <v>0.6</v>
      </c>
    </row>
    <row r="3210" spans="1:7" x14ac:dyDescent="0.25">
      <c r="A3210" s="167" t="s">
        <v>1846</v>
      </c>
      <c r="B3210" s="168" t="s">
        <v>1847</v>
      </c>
      <c r="C3210" s="167" t="s">
        <v>1047</v>
      </c>
      <c r="D3210" s="167" t="s">
        <v>125</v>
      </c>
      <c r="E3210" s="169">
        <v>1</v>
      </c>
      <c r="F3210" s="170">
        <v>254.75</v>
      </c>
      <c r="G3210" s="170">
        <v>254.75</v>
      </c>
    </row>
    <row r="3211" spans="1:7" x14ac:dyDescent="0.25">
      <c r="A3211" s="167" t="s">
        <v>1250</v>
      </c>
      <c r="B3211" s="168" t="s">
        <v>1251</v>
      </c>
      <c r="C3211" s="167" t="s">
        <v>1047</v>
      </c>
      <c r="D3211" s="167" t="s">
        <v>238</v>
      </c>
      <c r="E3211" s="169">
        <v>3.2</v>
      </c>
      <c r="F3211" s="170">
        <v>0.9</v>
      </c>
      <c r="G3211" s="170">
        <v>2.88</v>
      </c>
    </row>
    <row r="3212" spans="1:7" x14ac:dyDescent="0.25">
      <c r="A3212" s="165"/>
      <c r="B3212" s="165"/>
      <c r="C3212" s="165"/>
      <c r="D3212" s="165"/>
      <c r="E3212" s="233" t="s">
        <v>230</v>
      </c>
      <c r="F3212" s="233"/>
      <c r="G3212" s="171">
        <v>258.23</v>
      </c>
    </row>
    <row r="3213" spans="1:7" ht="22.5" x14ac:dyDescent="0.25">
      <c r="A3213" s="232" t="s">
        <v>231</v>
      </c>
      <c r="B3213" s="232"/>
      <c r="C3213" s="166" t="s">
        <v>226</v>
      </c>
      <c r="D3213" s="166" t="s">
        <v>227</v>
      </c>
      <c r="E3213" s="166" t="s">
        <v>228</v>
      </c>
      <c r="F3213" s="166" t="s">
        <v>229</v>
      </c>
      <c r="G3213" s="166" t="s">
        <v>3</v>
      </c>
    </row>
    <row r="3214" spans="1:7" x14ac:dyDescent="0.25">
      <c r="A3214" s="167" t="s">
        <v>327</v>
      </c>
      <c r="B3214" s="168" t="s">
        <v>239</v>
      </c>
      <c r="C3214" s="167" t="s">
        <v>242</v>
      </c>
      <c r="D3214" s="167" t="s">
        <v>232</v>
      </c>
      <c r="E3214" s="169">
        <v>1.2</v>
      </c>
      <c r="F3214" s="170">
        <v>24.68</v>
      </c>
      <c r="G3214" s="170">
        <v>29.62</v>
      </c>
    </row>
    <row r="3215" spans="1:7" x14ac:dyDescent="0.25">
      <c r="A3215" s="167" t="s">
        <v>328</v>
      </c>
      <c r="B3215" s="168" t="s">
        <v>233</v>
      </c>
      <c r="C3215" s="167" t="s">
        <v>242</v>
      </c>
      <c r="D3215" s="167" t="s">
        <v>232</v>
      </c>
      <c r="E3215" s="169">
        <v>2</v>
      </c>
      <c r="F3215" s="170">
        <v>19.5</v>
      </c>
      <c r="G3215" s="170">
        <v>39</v>
      </c>
    </row>
    <row r="3216" spans="1:7" x14ac:dyDescent="0.25">
      <c r="A3216" s="165"/>
      <c r="B3216" s="165"/>
      <c r="C3216" s="165"/>
      <c r="D3216" s="165"/>
      <c r="E3216" s="233" t="s">
        <v>234</v>
      </c>
      <c r="F3216" s="233"/>
      <c r="G3216" s="171">
        <v>68.62</v>
      </c>
    </row>
    <row r="3217" spans="1:7" x14ac:dyDescent="0.25">
      <c r="A3217" s="165"/>
      <c r="B3217" s="165"/>
      <c r="C3217" s="165"/>
      <c r="D3217" s="165"/>
      <c r="E3217" s="234" t="s">
        <v>235</v>
      </c>
      <c r="F3217" s="234"/>
      <c r="G3217" s="172">
        <v>326.85000000000002</v>
      </c>
    </row>
    <row r="3218" spans="1:7" x14ac:dyDescent="0.25">
      <c r="A3218" s="165"/>
      <c r="B3218" s="165"/>
      <c r="C3218" s="165"/>
      <c r="D3218" s="165"/>
      <c r="E3218" s="234" t="s">
        <v>259</v>
      </c>
      <c r="F3218" s="234"/>
      <c r="G3218" s="172">
        <v>25.12</v>
      </c>
    </row>
    <row r="3219" spans="1:7" x14ac:dyDescent="0.25">
      <c r="A3219" s="165"/>
      <c r="B3219" s="165"/>
      <c r="C3219" s="165"/>
      <c r="D3219" s="165"/>
      <c r="E3219" s="234" t="s">
        <v>236</v>
      </c>
      <c r="F3219" s="234"/>
      <c r="G3219" s="172">
        <v>326.85000000000002</v>
      </c>
    </row>
    <row r="3220" spans="1:7" x14ac:dyDescent="0.25">
      <c r="A3220" s="165"/>
      <c r="B3220" s="165"/>
      <c r="C3220" s="165"/>
      <c r="D3220" s="165"/>
      <c r="E3220" s="234" t="s">
        <v>1016</v>
      </c>
      <c r="F3220" s="234"/>
      <c r="G3220" s="172">
        <v>85.01</v>
      </c>
    </row>
    <row r="3221" spans="1:7" x14ac:dyDescent="0.25">
      <c r="A3221" s="165"/>
      <c r="B3221" s="165"/>
      <c r="C3221" s="165"/>
      <c r="D3221" s="165"/>
      <c r="E3221" s="234" t="s">
        <v>1017</v>
      </c>
      <c r="F3221" s="234"/>
      <c r="G3221" s="172">
        <v>411.86</v>
      </c>
    </row>
    <row r="3222" spans="1:7" x14ac:dyDescent="0.25">
      <c r="A3222" s="165"/>
      <c r="B3222" s="165"/>
      <c r="C3222" s="230"/>
      <c r="D3222" s="230"/>
      <c r="E3222" s="165"/>
      <c r="F3222" s="165"/>
      <c r="G3222" s="165"/>
    </row>
    <row r="3223" spans="1:7" x14ac:dyDescent="0.25">
      <c r="A3223" s="231" t="s">
        <v>1849</v>
      </c>
      <c r="B3223" s="231"/>
      <c r="C3223" s="231"/>
      <c r="D3223" s="231"/>
      <c r="E3223" s="231"/>
      <c r="F3223" s="231"/>
      <c r="G3223" s="231"/>
    </row>
    <row r="3224" spans="1:7" ht="22.5" x14ac:dyDescent="0.25">
      <c r="A3224" s="232" t="s">
        <v>225</v>
      </c>
      <c r="B3224" s="232"/>
      <c r="C3224" s="166" t="s">
        <v>226</v>
      </c>
      <c r="D3224" s="166" t="s">
        <v>227</v>
      </c>
      <c r="E3224" s="166" t="s">
        <v>228</v>
      </c>
      <c r="F3224" s="166" t="s">
        <v>229</v>
      </c>
      <c r="G3224" s="166" t="s">
        <v>3</v>
      </c>
    </row>
    <row r="3225" spans="1:7" x14ac:dyDescent="0.25">
      <c r="A3225" s="167" t="s">
        <v>1850</v>
      </c>
      <c r="B3225" s="168" t="s">
        <v>1851</v>
      </c>
      <c r="C3225" s="167" t="s">
        <v>1047</v>
      </c>
      <c r="D3225" s="167" t="s">
        <v>128</v>
      </c>
      <c r="E3225" s="169">
        <v>8</v>
      </c>
      <c r="F3225" s="170">
        <v>1.73</v>
      </c>
      <c r="G3225" s="170">
        <v>13.84</v>
      </c>
    </row>
    <row r="3226" spans="1:7" x14ac:dyDescent="0.25">
      <c r="A3226" s="167" t="s">
        <v>1852</v>
      </c>
      <c r="B3226" s="168" t="s">
        <v>1853</v>
      </c>
      <c r="C3226" s="167" t="s">
        <v>1047</v>
      </c>
      <c r="D3226" s="167" t="s">
        <v>128</v>
      </c>
      <c r="E3226" s="169">
        <v>8</v>
      </c>
      <c r="F3226" s="170">
        <v>43.14</v>
      </c>
      <c r="G3226" s="170">
        <v>345.12</v>
      </c>
    </row>
    <row r="3227" spans="1:7" x14ac:dyDescent="0.25">
      <c r="A3227" s="167" t="s">
        <v>1854</v>
      </c>
      <c r="B3227" s="168" t="s">
        <v>1855</v>
      </c>
      <c r="C3227" s="167" t="s">
        <v>1047</v>
      </c>
      <c r="D3227" s="167" t="s">
        <v>238</v>
      </c>
      <c r="E3227" s="169">
        <v>1.85</v>
      </c>
      <c r="F3227" s="170">
        <v>72.040000000000006</v>
      </c>
      <c r="G3227" s="170">
        <v>133.27000000000001</v>
      </c>
    </row>
    <row r="3228" spans="1:7" ht="33.75" x14ac:dyDescent="0.25">
      <c r="A3228" s="167" t="s">
        <v>1856</v>
      </c>
      <c r="B3228" s="168" t="s">
        <v>1857</v>
      </c>
      <c r="C3228" s="167" t="s">
        <v>1047</v>
      </c>
      <c r="D3228" s="167" t="s">
        <v>124</v>
      </c>
      <c r="E3228" s="169">
        <v>2</v>
      </c>
      <c r="F3228" s="170">
        <v>924.51</v>
      </c>
      <c r="G3228" s="170">
        <v>1849.02</v>
      </c>
    </row>
    <row r="3229" spans="1:7" x14ac:dyDescent="0.25">
      <c r="A3229" s="167" t="s">
        <v>1858</v>
      </c>
      <c r="B3229" s="168" t="s">
        <v>1859</v>
      </c>
      <c r="C3229" s="167" t="s">
        <v>1047</v>
      </c>
      <c r="D3229" s="167" t="s">
        <v>133</v>
      </c>
      <c r="E3229" s="169">
        <v>79</v>
      </c>
      <c r="F3229" s="170">
        <v>71</v>
      </c>
      <c r="G3229" s="170">
        <v>5609</v>
      </c>
    </row>
    <row r="3230" spans="1:7" x14ac:dyDescent="0.25">
      <c r="A3230" s="165"/>
      <c r="B3230" s="165"/>
      <c r="C3230" s="165"/>
      <c r="D3230" s="165"/>
      <c r="E3230" s="233" t="s">
        <v>230</v>
      </c>
      <c r="F3230" s="233"/>
      <c r="G3230" s="171">
        <v>7950.25</v>
      </c>
    </row>
    <row r="3231" spans="1:7" ht="22.5" x14ac:dyDescent="0.25">
      <c r="A3231" s="232" t="s">
        <v>231</v>
      </c>
      <c r="B3231" s="232"/>
      <c r="C3231" s="166" t="s">
        <v>226</v>
      </c>
      <c r="D3231" s="166" t="s">
        <v>227</v>
      </c>
      <c r="E3231" s="166" t="s">
        <v>228</v>
      </c>
      <c r="F3231" s="166" t="s">
        <v>229</v>
      </c>
      <c r="G3231" s="166" t="s">
        <v>3</v>
      </c>
    </row>
    <row r="3232" spans="1:7" x14ac:dyDescent="0.25">
      <c r="A3232" s="167" t="s">
        <v>328</v>
      </c>
      <c r="B3232" s="168" t="s">
        <v>233</v>
      </c>
      <c r="C3232" s="167" t="s">
        <v>242</v>
      </c>
      <c r="D3232" s="167" t="s">
        <v>232</v>
      </c>
      <c r="E3232" s="169">
        <v>1.25</v>
      </c>
      <c r="F3232" s="170">
        <v>19.5</v>
      </c>
      <c r="G3232" s="170">
        <v>24.38</v>
      </c>
    </row>
    <row r="3233" spans="1:7" x14ac:dyDescent="0.25">
      <c r="A3233" s="167" t="s">
        <v>347</v>
      </c>
      <c r="B3233" s="168" t="s">
        <v>348</v>
      </c>
      <c r="C3233" s="167" t="s">
        <v>242</v>
      </c>
      <c r="D3233" s="167" t="s">
        <v>232</v>
      </c>
      <c r="E3233" s="169">
        <v>3</v>
      </c>
      <c r="F3233" s="170">
        <v>25.36</v>
      </c>
      <c r="G3233" s="170">
        <v>76.08</v>
      </c>
    </row>
    <row r="3234" spans="1:7" x14ac:dyDescent="0.25">
      <c r="A3234" s="165"/>
      <c r="B3234" s="165"/>
      <c r="C3234" s="165"/>
      <c r="D3234" s="165"/>
      <c r="E3234" s="233" t="s">
        <v>234</v>
      </c>
      <c r="F3234" s="233"/>
      <c r="G3234" s="171">
        <v>100.46</v>
      </c>
    </row>
    <row r="3235" spans="1:7" x14ac:dyDescent="0.25">
      <c r="A3235" s="165"/>
      <c r="B3235" s="165"/>
      <c r="C3235" s="165"/>
      <c r="D3235" s="165"/>
      <c r="E3235" s="234" t="s">
        <v>235</v>
      </c>
      <c r="F3235" s="234"/>
      <c r="G3235" s="172">
        <v>8050.69</v>
      </c>
    </row>
    <row r="3236" spans="1:7" x14ac:dyDescent="0.25">
      <c r="A3236" s="165"/>
      <c r="B3236" s="165"/>
      <c r="C3236" s="165"/>
      <c r="D3236" s="165"/>
      <c r="E3236" s="234" t="s">
        <v>259</v>
      </c>
      <c r="F3236" s="234"/>
      <c r="G3236" s="172">
        <v>54.82</v>
      </c>
    </row>
    <row r="3237" spans="1:7" x14ac:dyDescent="0.25">
      <c r="A3237" s="165"/>
      <c r="B3237" s="165"/>
      <c r="C3237" s="165"/>
      <c r="D3237" s="165"/>
      <c r="E3237" s="234" t="s">
        <v>236</v>
      </c>
      <c r="F3237" s="234"/>
      <c r="G3237" s="172">
        <v>8050.69</v>
      </c>
    </row>
    <row r="3238" spans="1:7" x14ac:dyDescent="0.25">
      <c r="A3238" s="165"/>
      <c r="B3238" s="165"/>
      <c r="C3238" s="165"/>
      <c r="D3238" s="165"/>
      <c r="E3238" s="234" t="s">
        <v>1016</v>
      </c>
      <c r="F3238" s="234"/>
      <c r="G3238" s="172">
        <v>2093.98</v>
      </c>
    </row>
    <row r="3239" spans="1:7" x14ac:dyDescent="0.25">
      <c r="A3239" s="165"/>
      <c r="B3239" s="165"/>
      <c r="C3239" s="165"/>
      <c r="D3239" s="165"/>
      <c r="E3239" s="234" t="s">
        <v>1017</v>
      </c>
      <c r="F3239" s="234"/>
      <c r="G3239" s="172">
        <v>10144.67</v>
      </c>
    </row>
    <row r="3240" spans="1:7" x14ac:dyDescent="0.25">
      <c r="A3240" s="165"/>
      <c r="B3240" s="165"/>
      <c r="C3240" s="230"/>
      <c r="D3240" s="230"/>
      <c r="E3240" s="165"/>
      <c r="F3240" s="165"/>
      <c r="G3240" s="165"/>
    </row>
    <row r="3241" spans="1:7" x14ac:dyDescent="0.25">
      <c r="A3241" s="231" t="s">
        <v>1860</v>
      </c>
      <c r="B3241" s="231"/>
      <c r="C3241" s="231"/>
      <c r="D3241" s="231"/>
      <c r="E3241" s="231"/>
      <c r="F3241" s="231"/>
      <c r="G3241" s="231"/>
    </row>
    <row r="3242" spans="1:7" ht="22.5" x14ac:dyDescent="0.25">
      <c r="A3242" s="232" t="s">
        <v>225</v>
      </c>
      <c r="B3242" s="232"/>
      <c r="C3242" s="166" t="s">
        <v>226</v>
      </c>
      <c r="D3242" s="166" t="s">
        <v>227</v>
      </c>
      <c r="E3242" s="166" t="s">
        <v>228</v>
      </c>
      <c r="F3242" s="166" t="s">
        <v>229</v>
      </c>
      <c r="G3242" s="166" t="s">
        <v>3</v>
      </c>
    </row>
    <row r="3243" spans="1:7" ht="56.25" x14ac:dyDescent="0.25">
      <c r="A3243" s="167" t="s">
        <v>1861</v>
      </c>
      <c r="B3243" s="168" t="s">
        <v>1862</v>
      </c>
      <c r="C3243" s="167" t="s">
        <v>1047</v>
      </c>
      <c r="D3243" s="167" t="s">
        <v>124</v>
      </c>
      <c r="E3243" s="169">
        <v>1</v>
      </c>
      <c r="F3243" s="170">
        <v>3506.46</v>
      </c>
      <c r="G3243" s="170">
        <v>3506.46</v>
      </c>
    </row>
    <row r="3244" spans="1:7" x14ac:dyDescent="0.25">
      <c r="A3244" s="165"/>
      <c r="B3244" s="165"/>
      <c r="C3244" s="165"/>
      <c r="D3244" s="165"/>
      <c r="E3244" s="233" t="s">
        <v>230</v>
      </c>
      <c r="F3244" s="233"/>
      <c r="G3244" s="171">
        <v>3506.46</v>
      </c>
    </row>
    <row r="3245" spans="1:7" x14ac:dyDescent="0.25">
      <c r="A3245" s="165"/>
      <c r="B3245" s="165"/>
      <c r="C3245" s="165"/>
      <c r="D3245" s="165"/>
      <c r="E3245" s="234" t="s">
        <v>235</v>
      </c>
      <c r="F3245" s="234"/>
      <c r="G3245" s="172">
        <v>3506.46</v>
      </c>
    </row>
    <row r="3246" spans="1:7" x14ac:dyDescent="0.25">
      <c r="A3246" s="165"/>
      <c r="B3246" s="165"/>
      <c r="C3246" s="165"/>
      <c r="D3246" s="165"/>
      <c r="E3246" s="234" t="s">
        <v>237</v>
      </c>
      <c r="F3246" s="234"/>
      <c r="G3246" s="172">
        <v>0</v>
      </c>
    </row>
    <row r="3247" spans="1:7" x14ac:dyDescent="0.25">
      <c r="A3247" s="165"/>
      <c r="B3247" s="165"/>
      <c r="C3247" s="165"/>
      <c r="D3247" s="165"/>
      <c r="E3247" s="234" t="s">
        <v>236</v>
      </c>
      <c r="F3247" s="234"/>
      <c r="G3247" s="172">
        <v>3506.46</v>
      </c>
    </row>
    <row r="3248" spans="1:7" x14ac:dyDescent="0.25">
      <c r="A3248" s="165"/>
      <c r="B3248" s="165"/>
      <c r="C3248" s="165"/>
      <c r="D3248" s="165"/>
      <c r="E3248" s="234" t="s">
        <v>1016</v>
      </c>
      <c r="F3248" s="234"/>
      <c r="G3248" s="172">
        <v>912.03</v>
      </c>
    </row>
    <row r="3249" spans="1:7" x14ac:dyDescent="0.25">
      <c r="A3249" s="165"/>
      <c r="B3249" s="165"/>
      <c r="C3249" s="165"/>
      <c r="D3249" s="165"/>
      <c r="E3249" s="234" t="s">
        <v>1017</v>
      </c>
      <c r="F3249" s="234"/>
      <c r="G3249" s="172">
        <v>4418.49</v>
      </c>
    </row>
    <row r="3250" spans="1:7" x14ac:dyDescent="0.25">
      <c r="A3250" s="165"/>
      <c r="B3250" s="165"/>
      <c r="C3250" s="230"/>
      <c r="D3250" s="230"/>
      <c r="E3250" s="165"/>
      <c r="F3250" s="165"/>
      <c r="G3250" s="165"/>
    </row>
    <row r="3251" spans="1:7" x14ac:dyDescent="0.25">
      <c r="A3251" s="231" t="s">
        <v>1863</v>
      </c>
      <c r="B3251" s="231"/>
      <c r="C3251" s="231"/>
      <c r="D3251" s="231"/>
      <c r="E3251" s="231"/>
      <c r="F3251" s="231"/>
      <c r="G3251" s="231"/>
    </row>
    <row r="3252" spans="1:7" ht="22.5" x14ac:dyDescent="0.25">
      <c r="A3252" s="232" t="s">
        <v>225</v>
      </c>
      <c r="B3252" s="232"/>
      <c r="C3252" s="166" t="s">
        <v>226</v>
      </c>
      <c r="D3252" s="166" t="s">
        <v>227</v>
      </c>
      <c r="E3252" s="166" t="s">
        <v>228</v>
      </c>
      <c r="F3252" s="166" t="s">
        <v>229</v>
      </c>
      <c r="G3252" s="166" t="s">
        <v>3</v>
      </c>
    </row>
    <row r="3253" spans="1:7" ht="56.25" x14ac:dyDescent="0.25">
      <c r="A3253" s="167" t="s">
        <v>1864</v>
      </c>
      <c r="B3253" s="168" t="s">
        <v>1865</v>
      </c>
      <c r="C3253" s="167" t="s">
        <v>1047</v>
      </c>
      <c r="D3253" s="167" t="s">
        <v>124</v>
      </c>
      <c r="E3253" s="169">
        <v>1</v>
      </c>
      <c r="F3253" s="170">
        <v>2128.73</v>
      </c>
      <c r="G3253" s="170">
        <v>2128.73</v>
      </c>
    </row>
    <row r="3254" spans="1:7" x14ac:dyDescent="0.25">
      <c r="A3254" s="165"/>
      <c r="B3254" s="165"/>
      <c r="C3254" s="165"/>
      <c r="D3254" s="165"/>
      <c r="E3254" s="233" t="s">
        <v>230</v>
      </c>
      <c r="F3254" s="233"/>
      <c r="G3254" s="171">
        <v>2128.73</v>
      </c>
    </row>
    <row r="3255" spans="1:7" x14ac:dyDescent="0.25">
      <c r="A3255" s="165"/>
      <c r="B3255" s="165"/>
      <c r="C3255" s="165"/>
      <c r="D3255" s="165"/>
      <c r="E3255" s="234" t="s">
        <v>235</v>
      </c>
      <c r="F3255" s="234"/>
      <c r="G3255" s="172">
        <v>2128.73</v>
      </c>
    </row>
    <row r="3256" spans="1:7" x14ac:dyDescent="0.25">
      <c r="A3256" s="165"/>
      <c r="B3256" s="165"/>
      <c r="C3256" s="165"/>
      <c r="D3256" s="165"/>
      <c r="E3256" s="234" t="s">
        <v>237</v>
      </c>
      <c r="F3256" s="234"/>
      <c r="G3256" s="172">
        <v>0</v>
      </c>
    </row>
    <row r="3257" spans="1:7" x14ac:dyDescent="0.25">
      <c r="A3257" s="165"/>
      <c r="B3257" s="165"/>
      <c r="C3257" s="165"/>
      <c r="D3257" s="165"/>
      <c r="E3257" s="234" t="s">
        <v>236</v>
      </c>
      <c r="F3257" s="234"/>
      <c r="G3257" s="172">
        <v>2128.73</v>
      </c>
    </row>
    <row r="3258" spans="1:7" x14ac:dyDescent="0.25">
      <c r="A3258" s="165"/>
      <c r="B3258" s="165"/>
      <c r="C3258" s="165"/>
      <c r="D3258" s="165"/>
      <c r="E3258" s="234" t="s">
        <v>1016</v>
      </c>
      <c r="F3258" s="234"/>
      <c r="G3258" s="172">
        <v>553.67999999999995</v>
      </c>
    </row>
    <row r="3259" spans="1:7" x14ac:dyDescent="0.25">
      <c r="A3259" s="165"/>
      <c r="B3259" s="165"/>
      <c r="C3259" s="165"/>
      <c r="D3259" s="165"/>
      <c r="E3259" s="234" t="s">
        <v>1017</v>
      </c>
      <c r="F3259" s="234"/>
      <c r="G3259" s="172">
        <v>2682.41</v>
      </c>
    </row>
    <row r="3260" spans="1:7" x14ac:dyDescent="0.25">
      <c r="A3260" s="165"/>
      <c r="B3260" s="165"/>
      <c r="C3260" s="230"/>
      <c r="D3260" s="230"/>
      <c r="E3260" s="165"/>
      <c r="F3260" s="165"/>
      <c r="G3260" s="165"/>
    </row>
    <row r="3261" spans="1:7" x14ac:dyDescent="0.25">
      <c r="A3261" s="231" t="s">
        <v>1866</v>
      </c>
      <c r="B3261" s="231"/>
      <c r="C3261" s="231"/>
      <c r="D3261" s="231"/>
      <c r="E3261" s="231"/>
      <c r="F3261" s="231"/>
      <c r="G3261" s="231"/>
    </row>
    <row r="3262" spans="1:7" ht="22.5" x14ac:dyDescent="0.25">
      <c r="A3262" s="232" t="s">
        <v>225</v>
      </c>
      <c r="B3262" s="232"/>
      <c r="C3262" s="166" t="s">
        <v>226</v>
      </c>
      <c r="D3262" s="166" t="s">
        <v>227</v>
      </c>
      <c r="E3262" s="166" t="s">
        <v>228</v>
      </c>
      <c r="F3262" s="166" t="s">
        <v>229</v>
      </c>
      <c r="G3262" s="166" t="s">
        <v>3</v>
      </c>
    </row>
    <row r="3263" spans="1:7" x14ac:dyDescent="0.25">
      <c r="A3263" s="167" t="s">
        <v>1867</v>
      </c>
      <c r="B3263" s="168" t="s">
        <v>1868</v>
      </c>
      <c r="C3263" s="167" t="s">
        <v>1047</v>
      </c>
      <c r="D3263" s="167" t="s">
        <v>128</v>
      </c>
      <c r="E3263" s="169">
        <v>0.6</v>
      </c>
      <c r="F3263" s="170">
        <v>34.200000000000003</v>
      </c>
      <c r="G3263" s="170">
        <v>20.52</v>
      </c>
    </row>
    <row r="3264" spans="1:7" x14ac:dyDescent="0.25">
      <c r="A3264" s="167" t="s">
        <v>1869</v>
      </c>
      <c r="B3264" s="168" t="s">
        <v>1870</v>
      </c>
      <c r="C3264" s="167" t="s">
        <v>1047</v>
      </c>
      <c r="D3264" s="167" t="s">
        <v>128</v>
      </c>
      <c r="E3264" s="169">
        <v>0.6</v>
      </c>
      <c r="F3264" s="170">
        <v>22.94</v>
      </c>
      <c r="G3264" s="170">
        <v>13.76</v>
      </c>
    </row>
    <row r="3265" spans="1:7" x14ac:dyDescent="0.25">
      <c r="A3265" s="167" t="s">
        <v>1871</v>
      </c>
      <c r="B3265" s="168" t="s">
        <v>1872</v>
      </c>
      <c r="C3265" s="167" t="s">
        <v>1047</v>
      </c>
      <c r="D3265" s="167" t="s">
        <v>133</v>
      </c>
      <c r="E3265" s="169">
        <v>2</v>
      </c>
      <c r="F3265" s="170">
        <v>169.12</v>
      </c>
      <c r="G3265" s="170">
        <v>338.24</v>
      </c>
    </row>
    <row r="3266" spans="1:7" x14ac:dyDescent="0.25">
      <c r="A3266" s="165"/>
      <c r="B3266" s="165"/>
      <c r="C3266" s="165"/>
      <c r="D3266" s="165"/>
      <c r="E3266" s="233" t="s">
        <v>230</v>
      </c>
      <c r="F3266" s="233"/>
      <c r="G3266" s="171">
        <v>372.52</v>
      </c>
    </row>
    <row r="3267" spans="1:7" ht="22.5" x14ac:dyDescent="0.25">
      <c r="A3267" s="232" t="s">
        <v>231</v>
      </c>
      <c r="B3267" s="232"/>
      <c r="C3267" s="166" t="s">
        <v>226</v>
      </c>
      <c r="D3267" s="166" t="s">
        <v>227</v>
      </c>
      <c r="E3267" s="166" t="s">
        <v>228</v>
      </c>
      <c r="F3267" s="166" t="s">
        <v>229</v>
      </c>
      <c r="G3267" s="166" t="s">
        <v>3</v>
      </c>
    </row>
    <row r="3268" spans="1:7" ht="22.5" x14ac:dyDescent="0.25">
      <c r="A3268" s="167" t="s">
        <v>1222</v>
      </c>
      <c r="B3268" s="168" t="s">
        <v>1223</v>
      </c>
      <c r="C3268" s="167" t="s">
        <v>242</v>
      </c>
      <c r="D3268" s="167" t="s">
        <v>232</v>
      </c>
      <c r="E3268" s="169">
        <v>0.6</v>
      </c>
      <c r="F3268" s="170">
        <v>23.42</v>
      </c>
      <c r="G3268" s="170">
        <v>14.05</v>
      </c>
    </row>
    <row r="3269" spans="1:7" x14ac:dyDescent="0.25">
      <c r="A3269" s="167" t="s">
        <v>328</v>
      </c>
      <c r="B3269" s="168" t="s">
        <v>233</v>
      </c>
      <c r="C3269" s="167" t="s">
        <v>242</v>
      </c>
      <c r="D3269" s="167" t="s">
        <v>232</v>
      </c>
      <c r="E3269" s="169">
        <v>0.55000000000000004</v>
      </c>
      <c r="F3269" s="170">
        <v>19.5</v>
      </c>
      <c r="G3269" s="170">
        <v>10.73</v>
      </c>
    </row>
    <row r="3270" spans="1:7" x14ac:dyDescent="0.25">
      <c r="A3270" s="165"/>
      <c r="B3270" s="165"/>
      <c r="C3270" s="165"/>
      <c r="D3270" s="165"/>
      <c r="E3270" s="233" t="s">
        <v>234</v>
      </c>
      <c r="F3270" s="233"/>
      <c r="G3270" s="171">
        <v>24.78</v>
      </c>
    </row>
    <row r="3271" spans="1:7" x14ac:dyDescent="0.25">
      <c r="A3271" s="165"/>
      <c r="B3271" s="165"/>
      <c r="C3271" s="165"/>
      <c r="D3271" s="165"/>
      <c r="E3271" s="234" t="s">
        <v>235</v>
      </c>
      <c r="F3271" s="234"/>
      <c r="G3271" s="172">
        <v>397.31</v>
      </c>
    </row>
    <row r="3272" spans="1:7" x14ac:dyDescent="0.25">
      <c r="A3272" s="165"/>
      <c r="B3272" s="165"/>
      <c r="C3272" s="165"/>
      <c r="D3272" s="165"/>
      <c r="E3272" s="234" t="s">
        <v>259</v>
      </c>
      <c r="F3272" s="234"/>
      <c r="G3272" s="172">
        <v>9.3800000000000008</v>
      </c>
    </row>
    <row r="3273" spans="1:7" x14ac:dyDescent="0.25">
      <c r="A3273" s="165"/>
      <c r="B3273" s="165"/>
      <c r="C3273" s="165"/>
      <c r="D3273" s="165"/>
      <c r="E3273" s="234" t="s">
        <v>236</v>
      </c>
      <c r="F3273" s="234"/>
      <c r="G3273" s="172">
        <v>397.31</v>
      </c>
    </row>
    <row r="3274" spans="1:7" x14ac:dyDescent="0.25">
      <c r="A3274" s="165"/>
      <c r="B3274" s="165"/>
      <c r="C3274" s="165"/>
      <c r="D3274" s="165"/>
      <c r="E3274" s="234" t="s">
        <v>1016</v>
      </c>
      <c r="F3274" s="234"/>
      <c r="G3274" s="172">
        <v>103.34</v>
      </c>
    </row>
    <row r="3275" spans="1:7" x14ac:dyDescent="0.25">
      <c r="A3275" s="165"/>
      <c r="B3275" s="165"/>
      <c r="C3275" s="165"/>
      <c r="D3275" s="165"/>
      <c r="E3275" s="234" t="s">
        <v>1017</v>
      </c>
      <c r="F3275" s="234"/>
      <c r="G3275" s="172">
        <v>500.65</v>
      </c>
    </row>
    <row r="3276" spans="1:7" x14ac:dyDescent="0.25">
      <c r="A3276" s="165"/>
      <c r="B3276" s="165"/>
      <c r="C3276" s="230"/>
      <c r="D3276" s="230"/>
      <c r="E3276" s="165"/>
      <c r="F3276" s="165"/>
      <c r="G3276" s="165"/>
    </row>
    <row r="3277" spans="1:7" x14ac:dyDescent="0.25">
      <c r="A3277" s="231" t="s">
        <v>1873</v>
      </c>
      <c r="B3277" s="231"/>
      <c r="C3277" s="231"/>
      <c r="D3277" s="231"/>
      <c r="E3277" s="231"/>
      <c r="F3277" s="231"/>
      <c r="G3277" s="231"/>
    </row>
    <row r="3278" spans="1:7" ht="22.5" x14ac:dyDescent="0.25">
      <c r="A3278" s="232" t="s">
        <v>225</v>
      </c>
      <c r="B3278" s="232"/>
      <c r="C3278" s="166" t="s">
        <v>226</v>
      </c>
      <c r="D3278" s="166" t="s">
        <v>227</v>
      </c>
      <c r="E3278" s="166" t="s">
        <v>228</v>
      </c>
      <c r="F3278" s="166" t="s">
        <v>229</v>
      </c>
      <c r="G3278" s="166" t="s">
        <v>3</v>
      </c>
    </row>
    <row r="3279" spans="1:7" x14ac:dyDescent="0.25">
      <c r="A3279" s="167" t="s">
        <v>1874</v>
      </c>
      <c r="B3279" s="168" t="s">
        <v>1875</v>
      </c>
      <c r="C3279" s="167" t="s">
        <v>1047</v>
      </c>
      <c r="D3279" s="167" t="s">
        <v>133</v>
      </c>
      <c r="E3279" s="169">
        <v>1</v>
      </c>
      <c r="F3279" s="170">
        <v>64.400000000000006</v>
      </c>
      <c r="G3279" s="170">
        <v>64.400000000000006</v>
      </c>
    </row>
    <row r="3280" spans="1:7" x14ac:dyDescent="0.25">
      <c r="A3280" s="165"/>
      <c r="B3280" s="165"/>
      <c r="C3280" s="165"/>
      <c r="D3280" s="165"/>
      <c r="E3280" s="233" t="s">
        <v>230</v>
      </c>
      <c r="F3280" s="233"/>
      <c r="G3280" s="171">
        <v>64.400000000000006</v>
      </c>
    </row>
    <row r="3281" spans="1:7" ht="22.5" x14ac:dyDescent="0.25">
      <c r="A3281" s="232" t="s">
        <v>231</v>
      </c>
      <c r="B3281" s="232"/>
      <c r="C3281" s="166" t="s">
        <v>226</v>
      </c>
      <c r="D3281" s="166" t="s">
        <v>227</v>
      </c>
      <c r="E3281" s="166" t="s">
        <v>228</v>
      </c>
      <c r="F3281" s="166" t="s">
        <v>229</v>
      </c>
      <c r="G3281" s="166" t="s">
        <v>3</v>
      </c>
    </row>
    <row r="3282" spans="1:7" ht="22.5" x14ac:dyDescent="0.25">
      <c r="A3282" s="167" t="s">
        <v>1404</v>
      </c>
      <c r="B3282" s="168" t="s">
        <v>1405</v>
      </c>
      <c r="C3282" s="167" t="s">
        <v>1047</v>
      </c>
      <c r="D3282" s="167" t="s">
        <v>127</v>
      </c>
      <c r="E3282" s="169">
        <v>3.7499999999999999E-3</v>
      </c>
      <c r="F3282" s="170">
        <v>952.78</v>
      </c>
      <c r="G3282" s="170">
        <v>3.57</v>
      </c>
    </row>
    <row r="3283" spans="1:7" x14ac:dyDescent="0.25">
      <c r="A3283" s="167" t="s">
        <v>327</v>
      </c>
      <c r="B3283" s="168" t="s">
        <v>239</v>
      </c>
      <c r="C3283" s="167" t="s">
        <v>242</v>
      </c>
      <c r="D3283" s="167" t="s">
        <v>232</v>
      </c>
      <c r="E3283" s="169">
        <v>0.5</v>
      </c>
      <c r="F3283" s="170">
        <v>24.68</v>
      </c>
      <c r="G3283" s="170">
        <v>12.34</v>
      </c>
    </row>
    <row r="3284" spans="1:7" x14ac:dyDescent="0.25">
      <c r="A3284" s="167" t="s">
        <v>328</v>
      </c>
      <c r="B3284" s="168" t="s">
        <v>233</v>
      </c>
      <c r="C3284" s="167" t="s">
        <v>242</v>
      </c>
      <c r="D3284" s="167" t="s">
        <v>232</v>
      </c>
      <c r="E3284" s="169">
        <v>0.25</v>
      </c>
      <c r="F3284" s="170">
        <v>19.5</v>
      </c>
      <c r="G3284" s="170">
        <v>4.88</v>
      </c>
    </row>
    <row r="3285" spans="1:7" x14ac:dyDescent="0.25">
      <c r="A3285" s="165"/>
      <c r="B3285" s="165"/>
      <c r="C3285" s="165"/>
      <c r="D3285" s="165"/>
      <c r="E3285" s="233" t="s">
        <v>234</v>
      </c>
      <c r="F3285" s="233"/>
      <c r="G3285" s="171">
        <v>20.79</v>
      </c>
    </row>
    <row r="3286" spans="1:7" x14ac:dyDescent="0.25">
      <c r="A3286" s="165"/>
      <c r="B3286" s="165"/>
      <c r="C3286" s="165"/>
      <c r="D3286" s="165"/>
      <c r="E3286" s="234" t="s">
        <v>235</v>
      </c>
      <c r="F3286" s="234"/>
      <c r="G3286" s="172">
        <v>85.19</v>
      </c>
    </row>
    <row r="3287" spans="1:7" x14ac:dyDescent="0.25">
      <c r="A3287" s="165"/>
      <c r="B3287" s="165"/>
      <c r="C3287" s="165"/>
      <c r="D3287" s="165"/>
      <c r="E3287" s="234" t="s">
        <v>259</v>
      </c>
      <c r="F3287" s="234"/>
      <c r="G3287" s="172">
        <v>6.9</v>
      </c>
    </row>
    <row r="3288" spans="1:7" x14ac:dyDescent="0.25">
      <c r="A3288" s="165"/>
      <c r="B3288" s="165"/>
      <c r="C3288" s="165"/>
      <c r="D3288" s="165"/>
      <c r="E3288" s="234" t="s">
        <v>236</v>
      </c>
      <c r="F3288" s="234"/>
      <c r="G3288" s="172">
        <v>85.19</v>
      </c>
    </row>
    <row r="3289" spans="1:7" x14ac:dyDescent="0.25">
      <c r="A3289" s="165"/>
      <c r="B3289" s="165"/>
      <c r="C3289" s="165"/>
      <c r="D3289" s="165"/>
      <c r="E3289" s="234" t="s">
        <v>1016</v>
      </c>
      <c r="F3289" s="234"/>
      <c r="G3289" s="172">
        <v>22.16</v>
      </c>
    </row>
    <row r="3290" spans="1:7" x14ac:dyDescent="0.25">
      <c r="A3290" s="165"/>
      <c r="B3290" s="165"/>
      <c r="C3290" s="165"/>
      <c r="D3290" s="165"/>
      <c r="E3290" s="234" t="s">
        <v>1017</v>
      </c>
      <c r="F3290" s="234"/>
      <c r="G3290" s="172">
        <v>107.35</v>
      </c>
    </row>
    <row r="3291" spans="1:7" x14ac:dyDescent="0.25">
      <c r="A3291" s="165"/>
      <c r="B3291" s="165"/>
      <c r="C3291" s="230"/>
      <c r="D3291" s="230"/>
      <c r="E3291" s="165"/>
      <c r="F3291" s="165"/>
      <c r="G3291" s="165"/>
    </row>
    <row r="3292" spans="1:7" x14ac:dyDescent="0.25">
      <c r="A3292" s="231" t="s">
        <v>1876</v>
      </c>
      <c r="B3292" s="231"/>
      <c r="C3292" s="231"/>
      <c r="D3292" s="231"/>
      <c r="E3292" s="231"/>
      <c r="F3292" s="231"/>
      <c r="G3292" s="231"/>
    </row>
    <row r="3293" spans="1:7" ht="22.5" x14ac:dyDescent="0.25">
      <c r="A3293" s="232" t="s">
        <v>225</v>
      </c>
      <c r="B3293" s="232"/>
      <c r="C3293" s="166" t="s">
        <v>226</v>
      </c>
      <c r="D3293" s="166" t="s">
        <v>227</v>
      </c>
      <c r="E3293" s="166" t="s">
        <v>228</v>
      </c>
      <c r="F3293" s="166" t="s">
        <v>229</v>
      </c>
      <c r="G3293" s="166" t="s">
        <v>3</v>
      </c>
    </row>
    <row r="3294" spans="1:7" x14ac:dyDescent="0.25">
      <c r="A3294" s="167" t="s">
        <v>1877</v>
      </c>
      <c r="B3294" s="168" t="s">
        <v>1878</v>
      </c>
      <c r="C3294" s="167" t="s">
        <v>1007</v>
      </c>
      <c r="D3294" s="167" t="s">
        <v>128</v>
      </c>
      <c r="E3294" s="169">
        <v>20</v>
      </c>
      <c r="F3294" s="170">
        <v>5.55</v>
      </c>
      <c r="G3294" s="170">
        <v>111</v>
      </c>
    </row>
    <row r="3295" spans="1:7" x14ac:dyDescent="0.25">
      <c r="A3295" s="167" t="s">
        <v>1879</v>
      </c>
      <c r="B3295" s="168" t="s">
        <v>1880</v>
      </c>
      <c r="C3295" s="167" t="s">
        <v>1007</v>
      </c>
      <c r="D3295" s="167" t="s">
        <v>125</v>
      </c>
      <c r="E3295" s="169">
        <v>1</v>
      </c>
      <c r="F3295" s="170">
        <v>38.369999999999997</v>
      </c>
      <c r="G3295" s="170">
        <v>38.369999999999997</v>
      </c>
    </row>
    <row r="3296" spans="1:7" x14ac:dyDescent="0.25">
      <c r="A3296" s="167" t="s">
        <v>1881</v>
      </c>
      <c r="B3296" s="168" t="s">
        <v>1882</v>
      </c>
      <c r="C3296" s="167" t="s">
        <v>1007</v>
      </c>
      <c r="D3296" s="167" t="s">
        <v>133</v>
      </c>
      <c r="E3296" s="169">
        <v>2</v>
      </c>
      <c r="F3296" s="170">
        <v>72.86</v>
      </c>
      <c r="G3296" s="170">
        <v>145.72</v>
      </c>
    </row>
    <row r="3297" spans="1:7" x14ac:dyDescent="0.25">
      <c r="A3297" s="165"/>
      <c r="B3297" s="165"/>
      <c r="C3297" s="165"/>
      <c r="D3297" s="165"/>
      <c r="E3297" s="233" t="s">
        <v>230</v>
      </c>
      <c r="F3297" s="233"/>
      <c r="G3297" s="171">
        <v>295.08999999999997</v>
      </c>
    </row>
    <row r="3298" spans="1:7" ht="22.5" x14ac:dyDescent="0.25">
      <c r="A3298" s="232" t="s">
        <v>231</v>
      </c>
      <c r="B3298" s="232"/>
      <c r="C3298" s="166" t="s">
        <v>226</v>
      </c>
      <c r="D3298" s="166" t="s">
        <v>227</v>
      </c>
      <c r="E3298" s="166" t="s">
        <v>228</v>
      </c>
      <c r="F3298" s="166" t="s">
        <v>229</v>
      </c>
      <c r="G3298" s="166" t="s">
        <v>3</v>
      </c>
    </row>
    <row r="3299" spans="1:7" ht="22.5" x14ac:dyDescent="0.25">
      <c r="A3299" s="167" t="s">
        <v>1883</v>
      </c>
      <c r="B3299" s="168" t="s">
        <v>1884</v>
      </c>
      <c r="C3299" s="167" t="s">
        <v>1007</v>
      </c>
      <c r="D3299" s="167" t="s">
        <v>232</v>
      </c>
      <c r="E3299" s="169">
        <v>1.24</v>
      </c>
      <c r="F3299" s="170">
        <v>18.899999999999999</v>
      </c>
      <c r="G3299" s="170">
        <v>23.44</v>
      </c>
    </row>
    <row r="3300" spans="1:7" x14ac:dyDescent="0.25">
      <c r="A3300" s="167" t="s">
        <v>1885</v>
      </c>
      <c r="B3300" s="168" t="s">
        <v>1886</v>
      </c>
      <c r="C3300" s="167" t="s">
        <v>1007</v>
      </c>
      <c r="D3300" s="167" t="s">
        <v>127</v>
      </c>
      <c r="E3300" s="169">
        <v>2.1000000000000001E-2</v>
      </c>
      <c r="F3300" s="170">
        <v>3046.94</v>
      </c>
      <c r="G3300" s="170">
        <v>63.99</v>
      </c>
    </row>
    <row r="3301" spans="1:7" x14ac:dyDescent="0.25">
      <c r="A3301" s="167" t="s">
        <v>1314</v>
      </c>
      <c r="B3301" s="168" t="s">
        <v>1315</v>
      </c>
      <c r="C3301" s="167" t="s">
        <v>1007</v>
      </c>
      <c r="D3301" s="167" t="s">
        <v>232</v>
      </c>
      <c r="E3301" s="169">
        <v>1.24</v>
      </c>
      <c r="F3301" s="170">
        <v>23.42</v>
      </c>
      <c r="G3301" s="170">
        <v>29.04</v>
      </c>
    </row>
    <row r="3302" spans="1:7" x14ac:dyDescent="0.25">
      <c r="A3302" s="165"/>
      <c r="B3302" s="165"/>
      <c r="C3302" s="165"/>
      <c r="D3302" s="165"/>
      <c r="E3302" s="233" t="s">
        <v>234</v>
      </c>
      <c r="F3302" s="233"/>
      <c r="G3302" s="171">
        <v>116.47</v>
      </c>
    </row>
    <row r="3303" spans="1:7" x14ac:dyDescent="0.25">
      <c r="A3303" s="165"/>
      <c r="B3303" s="165"/>
      <c r="C3303" s="165"/>
      <c r="D3303" s="165"/>
      <c r="E3303" s="234" t="s">
        <v>235</v>
      </c>
      <c r="F3303" s="234"/>
      <c r="G3303" s="172">
        <v>411.56</v>
      </c>
    </row>
    <row r="3304" spans="1:7" x14ac:dyDescent="0.25">
      <c r="A3304" s="165"/>
      <c r="B3304" s="165"/>
      <c r="C3304" s="165"/>
      <c r="D3304" s="165"/>
      <c r="E3304" s="234" t="s">
        <v>259</v>
      </c>
      <c r="F3304" s="234"/>
      <c r="G3304" s="172">
        <v>30.98</v>
      </c>
    </row>
    <row r="3305" spans="1:7" x14ac:dyDescent="0.25">
      <c r="A3305" s="165"/>
      <c r="B3305" s="165"/>
      <c r="C3305" s="165"/>
      <c r="D3305" s="165"/>
      <c r="E3305" s="234" t="s">
        <v>236</v>
      </c>
      <c r="F3305" s="234"/>
      <c r="G3305" s="172">
        <v>411.56</v>
      </c>
    </row>
    <row r="3306" spans="1:7" x14ac:dyDescent="0.25">
      <c r="A3306" s="165"/>
      <c r="B3306" s="165"/>
      <c r="C3306" s="165"/>
      <c r="D3306" s="165"/>
      <c r="E3306" s="234" t="s">
        <v>1016</v>
      </c>
      <c r="F3306" s="234"/>
      <c r="G3306" s="172">
        <v>107.05</v>
      </c>
    </row>
    <row r="3307" spans="1:7" x14ac:dyDescent="0.25">
      <c r="A3307" s="165"/>
      <c r="B3307" s="165"/>
      <c r="C3307" s="165"/>
      <c r="D3307" s="165"/>
      <c r="E3307" s="234" t="s">
        <v>1017</v>
      </c>
      <c r="F3307" s="234"/>
      <c r="G3307" s="172">
        <v>518.61</v>
      </c>
    </row>
    <row r="3308" spans="1:7" x14ac:dyDescent="0.25">
      <c r="A3308" s="165"/>
      <c r="B3308" s="165"/>
      <c r="C3308" s="230"/>
      <c r="D3308" s="230"/>
      <c r="E3308" s="165"/>
      <c r="F3308" s="165"/>
      <c r="G3308" s="165"/>
    </row>
    <row r="3309" spans="1:7" x14ac:dyDescent="0.25">
      <c r="A3309" s="231" t="s">
        <v>1887</v>
      </c>
      <c r="B3309" s="231"/>
      <c r="C3309" s="231"/>
      <c r="D3309" s="231"/>
      <c r="E3309" s="231"/>
      <c r="F3309" s="231"/>
      <c r="G3309" s="231"/>
    </row>
    <row r="3310" spans="1:7" ht="22.5" x14ac:dyDescent="0.25">
      <c r="A3310" s="232" t="s">
        <v>225</v>
      </c>
      <c r="B3310" s="232"/>
      <c r="C3310" s="166" t="s">
        <v>226</v>
      </c>
      <c r="D3310" s="166" t="s">
        <v>227</v>
      </c>
      <c r="E3310" s="166" t="s">
        <v>228</v>
      </c>
      <c r="F3310" s="166" t="s">
        <v>229</v>
      </c>
      <c r="G3310" s="166" t="s">
        <v>3</v>
      </c>
    </row>
    <row r="3311" spans="1:7" x14ac:dyDescent="0.25">
      <c r="A3311" s="167" t="s">
        <v>1888</v>
      </c>
      <c r="B3311" s="168" t="s">
        <v>1889</v>
      </c>
      <c r="C3311" s="167" t="s">
        <v>1007</v>
      </c>
      <c r="D3311" s="167" t="s">
        <v>125</v>
      </c>
      <c r="E3311" s="169">
        <v>1</v>
      </c>
      <c r="F3311" s="170">
        <v>283.58</v>
      </c>
      <c r="G3311" s="170">
        <v>283.58</v>
      </c>
    </row>
    <row r="3312" spans="1:7" x14ac:dyDescent="0.25">
      <c r="A3312" s="165"/>
      <c r="B3312" s="165"/>
      <c r="C3312" s="165"/>
      <c r="D3312" s="165"/>
      <c r="E3312" s="233" t="s">
        <v>230</v>
      </c>
      <c r="F3312" s="233"/>
      <c r="G3312" s="171">
        <v>283.58</v>
      </c>
    </row>
    <row r="3313" spans="1:7" ht="22.5" x14ac:dyDescent="0.25">
      <c r="A3313" s="232" t="s">
        <v>231</v>
      </c>
      <c r="B3313" s="232"/>
      <c r="C3313" s="166" t="s">
        <v>226</v>
      </c>
      <c r="D3313" s="166" t="s">
        <v>227</v>
      </c>
      <c r="E3313" s="166" t="s">
        <v>228</v>
      </c>
      <c r="F3313" s="166" t="s">
        <v>229</v>
      </c>
      <c r="G3313" s="166" t="s">
        <v>3</v>
      </c>
    </row>
    <row r="3314" spans="1:7" ht="22.5" x14ac:dyDescent="0.25">
      <c r="A3314" s="167" t="s">
        <v>1434</v>
      </c>
      <c r="B3314" s="168" t="s">
        <v>1435</v>
      </c>
      <c r="C3314" s="167" t="s">
        <v>1007</v>
      </c>
      <c r="D3314" s="167" t="s">
        <v>232</v>
      </c>
      <c r="E3314" s="169">
        <v>2</v>
      </c>
      <c r="F3314" s="170">
        <v>20</v>
      </c>
      <c r="G3314" s="170">
        <v>40</v>
      </c>
    </row>
    <row r="3315" spans="1:7" x14ac:dyDescent="0.25">
      <c r="A3315" s="167" t="s">
        <v>1890</v>
      </c>
      <c r="B3315" s="168" t="s">
        <v>1891</v>
      </c>
      <c r="C3315" s="167" t="s">
        <v>1007</v>
      </c>
      <c r="D3315" s="167" t="s">
        <v>127</v>
      </c>
      <c r="E3315" s="169">
        <v>0.05</v>
      </c>
      <c r="F3315" s="170">
        <v>528.29999999999995</v>
      </c>
      <c r="G3315" s="170">
        <v>26.42</v>
      </c>
    </row>
    <row r="3316" spans="1:7" x14ac:dyDescent="0.25">
      <c r="A3316" s="167" t="s">
        <v>1291</v>
      </c>
      <c r="B3316" s="168" t="s">
        <v>239</v>
      </c>
      <c r="C3316" s="167" t="s">
        <v>1007</v>
      </c>
      <c r="D3316" s="167" t="s">
        <v>232</v>
      </c>
      <c r="E3316" s="169">
        <v>2</v>
      </c>
      <c r="F3316" s="170">
        <v>24.68</v>
      </c>
      <c r="G3316" s="170">
        <v>49.36</v>
      </c>
    </row>
    <row r="3317" spans="1:7" x14ac:dyDescent="0.25">
      <c r="A3317" s="165"/>
      <c r="B3317" s="165"/>
      <c r="C3317" s="165"/>
      <c r="D3317" s="165"/>
      <c r="E3317" s="233" t="s">
        <v>234</v>
      </c>
      <c r="F3317" s="233"/>
      <c r="G3317" s="171">
        <v>115.78</v>
      </c>
    </row>
    <row r="3318" spans="1:7" x14ac:dyDescent="0.25">
      <c r="A3318" s="165"/>
      <c r="B3318" s="165"/>
      <c r="C3318" s="165"/>
      <c r="D3318" s="165"/>
      <c r="E3318" s="234" t="s">
        <v>235</v>
      </c>
      <c r="F3318" s="234"/>
      <c r="G3318" s="172">
        <v>399.36</v>
      </c>
    </row>
    <row r="3319" spans="1:7" x14ac:dyDescent="0.25">
      <c r="A3319" s="165"/>
      <c r="B3319" s="165"/>
      <c r="C3319" s="165"/>
      <c r="D3319" s="165"/>
      <c r="E3319" s="234" t="s">
        <v>259</v>
      </c>
      <c r="F3319" s="234"/>
      <c r="G3319" s="172">
        <v>35.75</v>
      </c>
    </row>
    <row r="3320" spans="1:7" x14ac:dyDescent="0.25">
      <c r="A3320" s="165"/>
      <c r="B3320" s="165"/>
      <c r="C3320" s="165"/>
      <c r="D3320" s="165"/>
      <c r="E3320" s="234" t="s">
        <v>236</v>
      </c>
      <c r="F3320" s="234"/>
      <c r="G3320" s="172">
        <v>399.36</v>
      </c>
    </row>
    <row r="3321" spans="1:7" x14ac:dyDescent="0.25">
      <c r="A3321" s="165"/>
      <c r="B3321" s="165"/>
      <c r="C3321" s="165"/>
      <c r="D3321" s="165"/>
      <c r="E3321" s="234" t="s">
        <v>1016</v>
      </c>
      <c r="F3321" s="234"/>
      <c r="G3321" s="172">
        <v>103.87</v>
      </c>
    </row>
    <row r="3322" spans="1:7" x14ac:dyDescent="0.25">
      <c r="A3322" s="165"/>
      <c r="B3322" s="165"/>
      <c r="C3322" s="165"/>
      <c r="D3322" s="165"/>
      <c r="E3322" s="234" t="s">
        <v>1017</v>
      </c>
      <c r="F3322" s="234"/>
      <c r="G3322" s="172">
        <v>503.23</v>
      </c>
    </row>
    <row r="3323" spans="1:7" x14ac:dyDescent="0.25">
      <c r="A3323" s="165"/>
      <c r="B3323" s="165"/>
      <c r="C3323" s="230"/>
      <c r="D3323" s="230"/>
      <c r="E3323" s="165"/>
      <c r="F3323" s="165"/>
      <c r="G3323" s="165"/>
    </row>
    <row r="3324" spans="1:7" x14ac:dyDescent="0.25">
      <c r="A3324" s="231" t="s">
        <v>1892</v>
      </c>
      <c r="B3324" s="231"/>
      <c r="C3324" s="231"/>
      <c r="D3324" s="231"/>
      <c r="E3324" s="231"/>
      <c r="F3324" s="231"/>
      <c r="G3324" s="231"/>
    </row>
    <row r="3325" spans="1:7" ht="22.5" x14ac:dyDescent="0.25">
      <c r="A3325" s="232" t="s">
        <v>231</v>
      </c>
      <c r="B3325" s="232"/>
      <c r="C3325" s="166" t="s">
        <v>226</v>
      </c>
      <c r="D3325" s="166" t="s">
        <v>227</v>
      </c>
      <c r="E3325" s="166" t="s">
        <v>228</v>
      </c>
      <c r="F3325" s="166" t="s">
        <v>229</v>
      </c>
      <c r="G3325" s="166" t="s">
        <v>3</v>
      </c>
    </row>
    <row r="3326" spans="1:7" x14ac:dyDescent="0.25">
      <c r="A3326" s="167" t="s">
        <v>328</v>
      </c>
      <c r="B3326" s="168" t="s">
        <v>233</v>
      </c>
      <c r="C3326" s="167" t="s">
        <v>242</v>
      </c>
      <c r="D3326" s="167" t="s">
        <v>232</v>
      </c>
      <c r="E3326" s="169">
        <v>8.3400000000000002E-2</v>
      </c>
      <c r="F3326" s="170">
        <v>19.5</v>
      </c>
      <c r="G3326" s="170">
        <v>1.63</v>
      </c>
    </row>
    <row r="3327" spans="1:7" x14ac:dyDescent="0.25">
      <c r="A3327" s="165"/>
      <c r="B3327" s="165"/>
      <c r="C3327" s="165"/>
      <c r="D3327" s="165"/>
      <c r="E3327" s="233" t="s">
        <v>234</v>
      </c>
      <c r="F3327" s="233"/>
      <c r="G3327" s="171">
        <v>1.63</v>
      </c>
    </row>
    <row r="3328" spans="1:7" x14ac:dyDescent="0.25">
      <c r="A3328" s="165"/>
      <c r="B3328" s="165"/>
      <c r="C3328" s="165"/>
      <c r="D3328" s="165"/>
      <c r="E3328" s="234" t="s">
        <v>235</v>
      </c>
      <c r="F3328" s="234"/>
      <c r="G3328" s="172">
        <v>1.63</v>
      </c>
    </row>
    <row r="3329" spans="1:7" x14ac:dyDescent="0.25">
      <c r="A3329" s="165"/>
      <c r="B3329" s="165"/>
      <c r="C3329" s="165"/>
      <c r="D3329" s="165"/>
      <c r="E3329" s="234" t="s">
        <v>259</v>
      </c>
      <c r="F3329" s="234"/>
      <c r="G3329" s="172">
        <v>0.57999999999999996</v>
      </c>
    </row>
    <row r="3330" spans="1:7" x14ac:dyDescent="0.25">
      <c r="A3330" s="165"/>
      <c r="B3330" s="165"/>
      <c r="C3330" s="165"/>
      <c r="D3330" s="165"/>
      <c r="E3330" s="234" t="s">
        <v>236</v>
      </c>
      <c r="F3330" s="234"/>
      <c r="G3330" s="172">
        <v>1.63</v>
      </c>
    </row>
    <row r="3331" spans="1:7" x14ac:dyDescent="0.25">
      <c r="A3331" s="165"/>
      <c r="B3331" s="165"/>
      <c r="C3331" s="165"/>
      <c r="D3331" s="165"/>
      <c r="E3331" s="234" t="s">
        <v>1016</v>
      </c>
      <c r="F3331" s="234"/>
      <c r="G3331" s="172">
        <v>0.42</v>
      </c>
    </row>
    <row r="3332" spans="1:7" x14ac:dyDescent="0.25">
      <c r="A3332" s="165"/>
      <c r="B3332" s="165"/>
      <c r="C3332" s="165"/>
      <c r="D3332" s="165"/>
      <c r="E3332" s="234" t="s">
        <v>1017</v>
      </c>
      <c r="F3332" s="234"/>
      <c r="G3332" s="172">
        <v>2.0499999999999998</v>
      </c>
    </row>
    <row r="3333" spans="1:7" x14ac:dyDescent="0.25">
      <c r="A3333" s="165"/>
      <c r="B3333" s="165"/>
      <c r="C3333" s="230"/>
      <c r="D3333" s="230"/>
      <c r="E3333" s="165"/>
      <c r="F3333" s="165"/>
      <c r="G3333" s="165"/>
    </row>
    <row r="3334" spans="1:7" x14ac:dyDescent="0.25">
      <c r="A3334" s="231" t="s">
        <v>1893</v>
      </c>
      <c r="B3334" s="231"/>
      <c r="C3334" s="231"/>
      <c r="D3334" s="231"/>
      <c r="E3334" s="231"/>
      <c r="F3334" s="231"/>
      <c r="G3334" s="231"/>
    </row>
    <row r="3335" spans="1:7" ht="22.5" x14ac:dyDescent="0.25">
      <c r="A3335" s="232" t="s">
        <v>225</v>
      </c>
      <c r="B3335" s="232"/>
      <c r="C3335" s="166" t="s">
        <v>226</v>
      </c>
      <c r="D3335" s="166" t="s">
        <v>227</v>
      </c>
      <c r="E3335" s="166" t="s">
        <v>228</v>
      </c>
      <c r="F3335" s="166" t="s">
        <v>229</v>
      </c>
      <c r="G3335" s="166" t="s">
        <v>3</v>
      </c>
    </row>
    <row r="3336" spans="1:7" ht="22.5" x14ac:dyDescent="0.25">
      <c r="A3336" s="167" t="s">
        <v>1894</v>
      </c>
      <c r="B3336" s="168" t="s">
        <v>817</v>
      </c>
      <c r="C3336" s="167" t="s">
        <v>1007</v>
      </c>
      <c r="D3336" s="167" t="s">
        <v>128</v>
      </c>
      <c r="E3336" s="169">
        <v>1</v>
      </c>
      <c r="F3336" s="170">
        <v>733.88</v>
      </c>
      <c r="G3336" s="170">
        <v>733.88</v>
      </c>
    </row>
    <row r="3337" spans="1:7" x14ac:dyDescent="0.25">
      <c r="A3337" s="165"/>
      <c r="B3337" s="165"/>
      <c r="C3337" s="165"/>
      <c r="D3337" s="165"/>
      <c r="E3337" s="233" t="s">
        <v>230</v>
      </c>
      <c r="F3337" s="233"/>
      <c r="G3337" s="171">
        <v>733.88</v>
      </c>
    </row>
    <row r="3338" spans="1:7" ht="22.5" x14ac:dyDescent="0.25">
      <c r="A3338" s="232" t="s">
        <v>231</v>
      </c>
      <c r="B3338" s="232"/>
      <c r="C3338" s="166" t="s">
        <v>226</v>
      </c>
      <c r="D3338" s="166" t="s">
        <v>227</v>
      </c>
      <c r="E3338" s="166" t="s">
        <v>228</v>
      </c>
      <c r="F3338" s="166" t="s">
        <v>229</v>
      </c>
      <c r="G3338" s="166" t="s">
        <v>3</v>
      </c>
    </row>
    <row r="3339" spans="1:7" ht="22.5" x14ac:dyDescent="0.25">
      <c r="A3339" s="167" t="s">
        <v>1434</v>
      </c>
      <c r="B3339" s="168" t="s">
        <v>1435</v>
      </c>
      <c r="C3339" s="167" t="s">
        <v>1007</v>
      </c>
      <c r="D3339" s="167" t="s">
        <v>232</v>
      </c>
      <c r="E3339" s="169">
        <v>0.5</v>
      </c>
      <c r="F3339" s="170">
        <v>20</v>
      </c>
      <c r="G3339" s="170">
        <v>10</v>
      </c>
    </row>
    <row r="3340" spans="1:7" x14ac:dyDescent="0.25">
      <c r="A3340" s="167" t="s">
        <v>1291</v>
      </c>
      <c r="B3340" s="168" t="s">
        <v>239</v>
      </c>
      <c r="C3340" s="167" t="s">
        <v>1007</v>
      </c>
      <c r="D3340" s="167" t="s">
        <v>232</v>
      </c>
      <c r="E3340" s="169">
        <v>0.5</v>
      </c>
      <c r="F3340" s="170">
        <v>24.68</v>
      </c>
      <c r="G3340" s="170">
        <v>12.34</v>
      </c>
    </row>
    <row r="3341" spans="1:7" x14ac:dyDescent="0.25">
      <c r="A3341" s="165"/>
      <c r="B3341" s="165"/>
      <c r="C3341" s="165"/>
      <c r="D3341" s="165"/>
      <c r="E3341" s="233" t="s">
        <v>234</v>
      </c>
      <c r="F3341" s="233"/>
      <c r="G3341" s="171">
        <v>22.34</v>
      </c>
    </row>
    <row r="3342" spans="1:7" x14ac:dyDescent="0.25">
      <c r="A3342" s="165"/>
      <c r="B3342" s="165"/>
      <c r="C3342" s="165"/>
      <c r="D3342" s="165"/>
      <c r="E3342" s="234" t="s">
        <v>235</v>
      </c>
      <c r="F3342" s="234"/>
      <c r="G3342" s="172">
        <v>756.22</v>
      </c>
    </row>
    <row r="3343" spans="1:7" x14ac:dyDescent="0.25">
      <c r="A3343" s="165"/>
      <c r="B3343" s="165"/>
      <c r="C3343" s="165"/>
      <c r="D3343" s="165"/>
      <c r="E3343" s="234" t="s">
        <v>259</v>
      </c>
      <c r="F3343" s="234"/>
      <c r="G3343" s="172">
        <v>8.25</v>
      </c>
    </row>
    <row r="3344" spans="1:7" x14ac:dyDescent="0.25">
      <c r="A3344" s="165"/>
      <c r="B3344" s="165"/>
      <c r="C3344" s="165"/>
      <c r="D3344" s="165"/>
      <c r="E3344" s="234" t="s">
        <v>236</v>
      </c>
      <c r="F3344" s="234"/>
      <c r="G3344" s="172">
        <v>756.22</v>
      </c>
    </row>
    <row r="3345" spans="1:7" x14ac:dyDescent="0.25">
      <c r="A3345" s="165"/>
      <c r="B3345" s="165"/>
      <c r="C3345" s="165"/>
      <c r="D3345" s="165"/>
      <c r="E3345" s="234" t="s">
        <v>1016</v>
      </c>
      <c r="F3345" s="234"/>
      <c r="G3345" s="172">
        <v>196.69</v>
      </c>
    </row>
    <row r="3346" spans="1:7" x14ac:dyDescent="0.25">
      <c r="A3346" s="165"/>
      <c r="B3346" s="165"/>
      <c r="C3346" s="165"/>
      <c r="D3346" s="165"/>
      <c r="E3346" s="234" t="s">
        <v>1017</v>
      </c>
      <c r="F3346" s="234"/>
      <c r="G3346" s="172">
        <v>952.91</v>
      </c>
    </row>
  </sheetData>
  <mergeCells count="2323">
    <mergeCell ref="A1:G1"/>
    <mergeCell ref="E3341:F3341"/>
    <mergeCell ref="E3342:F3342"/>
    <mergeCell ref="E3343:F3343"/>
    <mergeCell ref="E3344:F3344"/>
    <mergeCell ref="E3345:F3345"/>
    <mergeCell ref="E3346:F3346"/>
    <mergeCell ref="E3332:F3332"/>
    <mergeCell ref="C3333:D3333"/>
    <mergeCell ref="A3334:G3334"/>
    <mergeCell ref="A3335:B3335"/>
    <mergeCell ref="E3337:F3337"/>
    <mergeCell ref="A3338:B3338"/>
    <mergeCell ref="A3325:B3325"/>
    <mergeCell ref="E3327:F3327"/>
    <mergeCell ref="E3328:F3328"/>
    <mergeCell ref="E3329:F3329"/>
    <mergeCell ref="E3330:F3330"/>
    <mergeCell ref="E3331:F3331"/>
    <mergeCell ref="E3319:F3319"/>
    <mergeCell ref="E3320:F3320"/>
    <mergeCell ref="E3321:F3321"/>
    <mergeCell ref="E3322:F3322"/>
    <mergeCell ref="C3323:D3323"/>
    <mergeCell ref="A3324:G3324"/>
    <mergeCell ref="A3309:G3309"/>
    <mergeCell ref="A3310:B3310"/>
    <mergeCell ref="E3312:F3312"/>
    <mergeCell ref="A3313:B3313"/>
    <mergeCell ref="E3317:F3317"/>
    <mergeCell ref="E3318:F3318"/>
    <mergeCell ref="E3303:F3303"/>
    <mergeCell ref="E3304:F3304"/>
    <mergeCell ref="E3305:F3305"/>
    <mergeCell ref="E3306:F3306"/>
    <mergeCell ref="E3307:F3307"/>
    <mergeCell ref="C3308:D3308"/>
    <mergeCell ref="C3291:D3291"/>
    <mergeCell ref="A3292:G3292"/>
    <mergeCell ref="A3293:B3293"/>
    <mergeCell ref="E3297:F3297"/>
    <mergeCell ref="A3298:B3298"/>
    <mergeCell ref="E3302:F3302"/>
    <mergeCell ref="E3285:F3285"/>
    <mergeCell ref="E3286:F3286"/>
    <mergeCell ref="E3287:F3287"/>
    <mergeCell ref="E3288:F3288"/>
    <mergeCell ref="E3289:F3289"/>
    <mergeCell ref="E3290:F3290"/>
    <mergeCell ref="E3275:F3275"/>
    <mergeCell ref="C3276:D3276"/>
    <mergeCell ref="A3277:G3277"/>
    <mergeCell ref="A3278:B3278"/>
    <mergeCell ref="E3280:F3280"/>
    <mergeCell ref="A3281:B3281"/>
    <mergeCell ref="A3267:B3267"/>
    <mergeCell ref="E3270:F3270"/>
    <mergeCell ref="E3271:F3271"/>
    <mergeCell ref="E3272:F3272"/>
    <mergeCell ref="E3273:F3273"/>
    <mergeCell ref="E3274:F3274"/>
    <mergeCell ref="E3258:F3258"/>
    <mergeCell ref="E3259:F3259"/>
    <mergeCell ref="C3260:D3260"/>
    <mergeCell ref="A3261:G3261"/>
    <mergeCell ref="A3262:B3262"/>
    <mergeCell ref="E3266:F3266"/>
    <mergeCell ref="A3251:G3251"/>
    <mergeCell ref="A3252:B3252"/>
    <mergeCell ref="E3254:F3254"/>
    <mergeCell ref="E3255:F3255"/>
    <mergeCell ref="E3256:F3256"/>
    <mergeCell ref="E3257:F3257"/>
    <mergeCell ref="E3245:F3245"/>
    <mergeCell ref="E3246:F3246"/>
    <mergeCell ref="E3247:F3247"/>
    <mergeCell ref="E3248:F3248"/>
    <mergeCell ref="E3249:F3249"/>
    <mergeCell ref="C3250:D3250"/>
    <mergeCell ref="E3238:F3238"/>
    <mergeCell ref="E3239:F3239"/>
    <mergeCell ref="C3240:D3240"/>
    <mergeCell ref="A3241:G3241"/>
    <mergeCell ref="A3242:B3242"/>
    <mergeCell ref="E3244:F3244"/>
    <mergeCell ref="E3230:F3230"/>
    <mergeCell ref="A3231:B3231"/>
    <mergeCell ref="E3234:F3234"/>
    <mergeCell ref="E3235:F3235"/>
    <mergeCell ref="E3236:F3236"/>
    <mergeCell ref="E3237:F3237"/>
    <mergeCell ref="E3219:F3219"/>
    <mergeCell ref="E3220:F3220"/>
    <mergeCell ref="E3221:F3221"/>
    <mergeCell ref="C3222:D3222"/>
    <mergeCell ref="A3223:G3223"/>
    <mergeCell ref="A3224:B3224"/>
    <mergeCell ref="A3208:B3208"/>
    <mergeCell ref="E3212:F3212"/>
    <mergeCell ref="A3213:B3213"/>
    <mergeCell ref="E3216:F3216"/>
    <mergeCell ref="E3217:F3217"/>
    <mergeCell ref="E3218:F3218"/>
    <mergeCell ref="E3202:F3202"/>
    <mergeCell ref="E3203:F3203"/>
    <mergeCell ref="E3204:F3204"/>
    <mergeCell ref="E3205:F3205"/>
    <mergeCell ref="C3206:D3206"/>
    <mergeCell ref="A3207:G3207"/>
    <mergeCell ref="A3191:G3191"/>
    <mergeCell ref="A3192:B3192"/>
    <mergeCell ref="E3196:F3196"/>
    <mergeCell ref="A3197:B3197"/>
    <mergeCell ref="E3200:F3200"/>
    <mergeCell ref="E3201:F3201"/>
    <mergeCell ref="E3185:F3185"/>
    <mergeCell ref="E3186:F3186"/>
    <mergeCell ref="E3187:F3187"/>
    <mergeCell ref="E3188:F3188"/>
    <mergeCell ref="E3189:F3189"/>
    <mergeCell ref="C3190:D3190"/>
    <mergeCell ref="C3176:D3176"/>
    <mergeCell ref="A3177:G3177"/>
    <mergeCell ref="A3178:B3178"/>
    <mergeCell ref="E3180:F3180"/>
    <mergeCell ref="A3181:B3181"/>
    <mergeCell ref="E3184:F3184"/>
    <mergeCell ref="E3170:F3170"/>
    <mergeCell ref="E3171:F3171"/>
    <mergeCell ref="E3172:F3172"/>
    <mergeCell ref="E3173:F3173"/>
    <mergeCell ref="E3174:F3174"/>
    <mergeCell ref="E3175:F3175"/>
    <mergeCell ref="E3160:F3160"/>
    <mergeCell ref="C3161:D3161"/>
    <mergeCell ref="A3162:G3162"/>
    <mergeCell ref="A3163:B3163"/>
    <mergeCell ref="E3166:F3166"/>
    <mergeCell ref="A3167:B3167"/>
    <mergeCell ref="A3152:B3152"/>
    <mergeCell ref="E3155:F3155"/>
    <mergeCell ref="E3156:F3156"/>
    <mergeCell ref="E3157:F3157"/>
    <mergeCell ref="E3158:F3158"/>
    <mergeCell ref="E3159:F3159"/>
    <mergeCell ref="E3145:F3145"/>
    <mergeCell ref="E3146:F3146"/>
    <mergeCell ref="C3147:D3147"/>
    <mergeCell ref="A3148:G3148"/>
    <mergeCell ref="A3149:B3149"/>
    <mergeCell ref="E3151:F3151"/>
    <mergeCell ref="E3136:F3136"/>
    <mergeCell ref="A3137:B3137"/>
    <mergeCell ref="E3141:F3141"/>
    <mergeCell ref="E3142:F3142"/>
    <mergeCell ref="E3143:F3143"/>
    <mergeCell ref="E3144:F3144"/>
    <mergeCell ref="E3129:F3129"/>
    <mergeCell ref="E3130:F3130"/>
    <mergeCell ref="E3131:F3131"/>
    <mergeCell ref="C3132:D3132"/>
    <mergeCell ref="A3133:G3133"/>
    <mergeCell ref="A3134:B3134"/>
    <mergeCell ref="C3119:D3119"/>
    <mergeCell ref="A3120:G3120"/>
    <mergeCell ref="A3121:B3121"/>
    <mergeCell ref="E3126:F3126"/>
    <mergeCell ref="E3127:F3127"/>
    <mergeCell ref="E3128:F3128"/>
    <mergeCell ref="E3113:F3113"/>
    <mergeCell ref="E3114:F3114"/>
    <mergeCell ref="E3115:F3115"/>
    <mergeCell ref="E3116:F3116"/>
    <mergeCell ref="E3117:F3117"/>
    <mergeCell ref="E3118:F3118"/>
    <mergeCell ref="E3106:F3106"/>
    <mergeCell ref="E3107:F3107"/>
    <mergeCell ref="E3108:F3108"/>
    <mergeCell ref="C3109:D3109"/>
    <mergeCell ref="A3110:G3110"/>
    <mergeCell ref="A3111:B3111"/>
    <mergeCell ref="A3097:B3097"/>
    <mergeCell ref="E3099:F3099"/>
    <mergeCell ref="A3100:B3100"/>
    <mergeCell ref="E3103:F3103"/>
    <mergeCell ref="E3104:F3104"/>
    <mergeCell ref="E3105:F3105"/>
    <mergeCell ref="E3091:F3091"/>
    <mergeCell ref="E3092:F3092"/>
    <mergeCell ref="E3093:F3093"/>
    <mergeCell ref="E3094:F3094"/>
    <mergeCell ref="C3095:D3095"/>
    <mergeCell ref="A3096:G3096"/>
    <mergeCell ref="A3081:G3081"/>
    <mergeCell ref="A3082:B3082"/>
    <mergeCell ref="E3084:F3084"/>
    <mergeCell ref="A3085:B3085"/>
    <mergeCell ref="E3089:F3089"/>
    <mergeCell ref="E3090:F3090"/>
    <mergeCell ref="E3075:F3075"/>
    <mergeCell ref="E3076:F3076"/>
    <mergeCell ref="E3077:F3077"/>
    <mergeCell ref="E3078:F3078"/>
    <mergeCell ref="E3079:F3079"/>
    <mergeCell ref="C3080:D3080"/>
    <mergeCell ref="C3065:D3065"/>
    <mergeCell ref="A3066:G3066"/>
    <mergeCell ref="A3067:B3067"/>
    <mergeCell ref="E3069:F3069"/>
    <mergeCell ref="A3070:B3070"/>
    <mergeCell ref="E3074:F3074"/>
    <mergeCell ref="E3059:F3059"/>
    <mergeCell ref="E3060:F3060"/>
    <mergeCell ref="E3061:F3061"/>
    <mergeCell ref="E3062:F3062"/>
    <mergeCell ref="E3063:F3063"/>
    <mergeCell ref="E3064:F3064"/>
    <mergeCell ref="E3050:F3050"/>
    <mergeCell ref="C3051:D3051"/>
    <mergeCell ref="A3052:G3052"/>
    <mergeCell ref="A3053:B3053"/>
    <mergeCell ref="E3055:F3055"/>
    <mergeCell ref="A3056:B3056"/>
    <mergeCell ref="A3042:B3042"/>
    <mergeCell ref="E3045:F3045"/>
    <mergeCell ref="E3046:F3046"/>
    <mergeCell ref="E3047:F3047"/>
    <mergeCell ref="E3048:F3048"/>
    <mergeCell ref="E3049:F3049"/>
    <mergeCell ref="E3032:F3032"/>
    <mergeCell ref="E3033:F3033"/>
    <mergeCell ref="C3034:D3034"/>
    <mergeCell ref="A3035:G3035"/>
    <mergeCell ref="A3036:B3036"/>
    <mergeCell ref="E3041:F3041"/>
    <mergeCell ref="E3024:F3024"/>
    <mergeCell ref="A3025:B3025"/>
    <mergeCell ref="E3028:F3028"/>
    <mergeCell ref="E3029:F3029"/>
    <mergeCell ref="E3030:F3030"/>
    <mergeCell ref="E3031:F3031"/>
    <mergeCell ref="E3017:F3017"/>
    <mergeCell ref="E3018:F3018"/>
    <mergeCell ref="E3019:F3019"/>
    <mergeCell ref="C3020:D3020"/>
    <mergeCell ref="A3021:G3021"/>
    <mergeCell ref="A3022:B3022"/>
    <mergeCell ref="A3008:B3008"/>
    <mergeCell ref="E3010:F3010"/>
    <mergeCell ref="A3011:B3011"/>
    <mergeCell ref="E3014:F3014"/>
    <mergeCell ref="E3015:F3015"/>
    <mergeCell ref="E3016:F3016"/>
    <mergeCell ref="E3002:F3002"/>
    <mergeCell ref="E3003:F3003"/>
    <mergeCell ref="E3004:F3004"/>
    <mergeCell ref="E3005:F3005"/>
    <mergeCell ref="C3006:D3006"/>
    <mergeCell ref="A3007:G3007"/>
    <mergeCell ref="E2994:F2994"/>
    <mergeCell ref="C2995:D2995"/>
    <mergeCell ref="A2996:G2996"/>
    <mergeCell ref="A2997:B2997"/>
    <mergeCell ref="E3000:F3000"/>
    <mergeCell ref="E3001:F3001"/>
    <mergeCell ref="A2986:B2986"/>
    <mergeCell ref="E2989:F2989"/>
    <mergeCell ref="E2990:F2990"/>
    <mergeCell ref="E2991:F2991"/>
    <mergeCell ref="E2992:F2992"/>
    <mergeCell ref="E2993:F2993"/>
    <mergeCell ref="E2980:F2980"/>
    <mergeCell ref="E2981:F2981"/>
    <mergeCell ref="E2982:F2982"/>
    <mergeCell ref="E2983:F2983"/>
    <mergeCell ref="C2984:D2984"/>
    <mergeCell ref="A2985:G2985"/>
    <mergeCell ref="E2972:F2972"/>
    <mergeCell ref="C2973:D2973"/>
    <mergeCell ref="A2974:G2974"/>
    <mergeCell ref="A2975:B2975"/>
    <mergeCell ref="E2978:F2978"/>
    <mergeCell ref="E2979:F2979"/>
    <mergeCell ref="A2964:B2964"/>
    <mergeCell ref="E2967:F2967"/>
    <mergeCell ref="E2968:F2968"/>
    <mergeCell ref="E2969:F2969"/>
    <mergeCell ref="E2970:F2970"/>
    <mergeCell ref="E2971:F2971"/>
    <mergeCell ref="E2958:F2958"/>
    <mergeCell ref="E2959:F2959"/>
    <mergeCell ref="E2960:F2960"/>
    <mergeCell ref="E2961:F2961"/>
    <mergeCell ref="C2962:D2962"/>
    <mergeCell ref="A2963:G2963"/>
    <mergeCell ref="A2948:G2948"/>
    <mergeCell ref="A2949:B2949"/>
    <mergeCell ref="E2952:F2952"/>
    <mergeCell ref="A2953:B2953"/>
    <mergeCell ref="E2956:F2956"/>
    <mergeCell ref="E2957:F2957"/>
    <mergeCell ref="E2942:F2942"/>
    <mergeCell ref="E2943:F2943"/>
    <mergeCell ref="E2944:F2944"/>
    <mergeCell ref="E2945:F2945"/>
    <mergeCell ref="E2946:F2946"/>
    <mergeCell ref="C2947:D2947"/>
    <mergeCell ref="C2932:D2932"/>
    <mergeCell ref="A2933:G2933"/>
    <mergeCell ref="A2934:B2934"/>
    <mergeCell ref="E2937:F2937"/>
    <mergeCell ref="A2938:B2938"/>
    <mergeCell ref="E2941:F2941"/>
    <mergeCell ref="E2926:F2926"/>
    <mergeCell ref="E2927:F2927"/>
    <mergeCell ref="E2928:F2928"/>
    <mergeCell ref="E2929:F2929"/>
    <mergeCell ref="E2930:F2930"/>
    <mergeCell ref="E2931:F2931"/>
    <mergeCell ref="E2916:F2916"/>
    <mergeCell ref="C2917:D2917"/>
    <mergeCell ref="A2918:G2918"/>
    <mergeCell ref="A2919:B2919"/>
    <mergeCell ref="E2922:F2922"/>
    <mergeCell ref="A2923:B2923"/>
    <mergeCell ref="A2908:B2908"/>
    <mergeCell ref="E2911:F2911"/>
    <mergeCell ref="E2912:F2912"/>
    <mergeCell ref="E2913:F2913"/>
    <mergeCell ref="E2914:F2914"/>
    <mergeCell ref="E2915:F2915"/>
    <mergeCell ref="E2900:F2900"/>
    <mergeCell ref="E2901:F2901"/>
    <mergeCell ref="C2902:D2902"/>
    <mergeCell ref="A2903:G2903"/>
    <mergeCell ref="A2904:B2904"/>
    <mergeCell ref="E2907:F2907"/>
    <mergeCell ref="E2892:F2892"/>
    <mergeCell ref="A2893:B2893"/>
    <mergeCell ref="E2896:F2896"/>
    <mergeCell ref="E2897:F2897"/>
    <mergeCell ref="E2898:F2898"/>
    <mergeCell ref="E2899:F2899"/>
    <mergeCell ref="E2884:F2884"/>
    <mergeCell ref="E2885:F2885"/>
    <mergeCell ref="E2886:F2886"/>
    <mergeCell ref="C2887:D2887"/>
    <mergeCell ref="A2888:G2888"/>
    <mergeCell ref="A2889:B2889"/>
    <mergeCell ref="A2875:B2875"/>
    <mergeCell ref="E2877:F2877"/>
    <mergeCell ref="A2878:B2878"/>
    <mergeCell ref="E2881:F2881"/>
    <mergeCell ref="E2882:F2882"/>
    <mergeCell ref="E2883:F2883"/>
    <mergeCell ref="E2869:F2869"/>
    <mergeCell ref="E2870:F2870"/>
    <mergeCell ref="E2871:F2871"/>
    <mergeCell ref="E2872:F2872"/>
    <mergeCell ref="C2873:D2873"/>
    <mergeCell ref="A2874:G2874"/>
    <mergeCell ref="A2859:G2859"/>
    <mergeCell ref="A2860:B2860"/>
    <mergeCell ref="E2862:F2862"/>
    <mergeCell ref="A2863:B2863"/>
    <mergeCell ref="E2867:F2867"/>
    <mergeCell ref="E2868:F2868"/>
    <mergeCell ref="E2853:F2853"/>
    <mergeCell ref="E2854:F2854"/>
    <mergeCell ref="E2855:F2855"/>
    <mergeCell ref="E2856:F2856"/>
    <mergeCell ref="E2857:F2857"/>
    <mergeCell ref="C2858:D2858"/>
    <mergeCell ref="C2844:D2844"/>
    <mergeCell ref="A2845:G2845"/>
    <mergeCell ref="A2846:B2846"/>
    <mergeCell ref="E2848:F2848"/>
    <mergeCell ref="A2849:B2849"/>
    <mergeCell ref="E2852:F2852"/>
    <mergeCell ref="E2838:F2838"/>
    <mergeCell ref="E2839:F2839"/>
    <mergeCell ref="E2840:F2840"/>
    <mergeCell ref="E2841:F2841"/>
    <mergeCell ref="E2842:F2842"/>
    <mergeCell ref="E2843:F2843"/>
    <mergeCell ref="E2829:F2829"/>
    <mergeCell ref="C2830:D2830"/>
    <mergeCell ref="A2831:G2831"/>
    <mergeCell ref="A2832:B2832"/>
    <mergeCell ref="E2834:F2834"/>
    <mergeCell ref="A2835:B2835"/>
    <mergeCell ref="A2821:B2821"/>
    <mergeCell ref="E2824:F2824"/>
    <mergeCell ref="E2825:F2825"/>
    <mergeCell ref="E2826:F2826"/>
    <mergeCell ref="E2827:F2827"/>
    <mergeCell ref="E2828:F2828"/>
    <mergeCell ref="E2814:F2814"/>
    <mergeCell ref="E2815:F2815"/>
    <mergeCell ref="C2816:D2816"/>
    <mergeCell ref="A2817:G2817"/>
    <mergeCell ref="A2818:B2818"/>
    <mergeCell ref="E2820:F2820"/>
    <mergeCell ref="E2806:F2806"/>
    <mergeCell ref="A2807:B2807"/>
    <mergeCell ref="E2810:F2810"/>
    <mergeCell ref="E2811:F2811"/>
    <mergeCell ref="E2812:F2812"/>
    <mergeCell ref="E2813:F2813"/>
    <mergeCell ref="E2799:F2799"/>
    <mergeCell ref="E2800:F2800"/>
    <mergeCell ref="E2801:F2801"/>
    <mergeCell ref="C2802:D2802"/>
    <mergeCell ref="A2803:G2803"/>
    <mergeCell ref="A2804:B2804"/>
    <mergeCell ref="A2790:B2790"/>
    <mergeCell ref="E2792:F2792"/>
    <mergeCell ref="A2793:B2793"/>
    <mergeCell ref="E2796:F2796"/>
    <mergeCell ref="E2797:F2797"/>
    <mergeCell ref="E2798:F2798"/>
    <mergeCell ref="E2784:F2784"/>
    <mergeCell ref="E2785:F2785"/>
    <mergeCell ref="E2786:F2786"/>
    <mergeCell ref="E2787:F2787"/>
    <mergeCell ref="C2788:D2788"/>
    <mergeCell ref="A2789:G2789"/>
    <mergeCell ref="A2775:G2775"/>
    <mergeCell ref="A2776:B2776"/>
    <mergeCell ref="E2778:F2778"/>
    <mergeCell ref="A2779:B2779"/>
    <mergeCell ref="E2782:F2782"/>
    <mergeCell ref="E2783:F2783"/>
    <mergeCell ref="E2769:F2769"/>
    <mergeCell ref="E2770:F2770"/>
    <mergeCell ref="E2771:F2771"/>
    <mergeCell ref="E2772:F2772"/>
    <mergeCell ref="E2773:F2773"/>
    <mergeCell ref="C2774:D2774"/>
    <mergeCell ref="C2760:D2760"/>
    <mergeCell ref="A2761:G2761"/>
    <mergeCell ref="A2762:B2762"/>
    <mergeCell ref="E2764:F2764"/>
    <mergeCell ref="A2765:B2765"/>
    <mergeCell ref="E2768:F2768"/>
    <mergeCell ref="E2754:F2754"/>
    <mergeCell ref="E2755:F2755"/>
    <mergeCell ref="E2756:F2756"/>
    <mergeCell ref="E2757:F2757"/>
    <mergeCell ref="E2758:F2758"/>
    <mergeCell ref="E2759:F2759"/>
    <mergeCell ref="E2745:F2745"/>
    <mergeCell ref="C2746:D2746"/>
    <mergeCell ref="A2747:G2747"/>
    <mergeCell ref="A2748:B2748"/>
    <mergeCell ref="E2750:F2750"/>
    <mergeCell ref="A2751:B2751"/>
    <mergeCell ref="A2738:B2738"/>
    <mergeCell ref="E2740:F2740"/>
    <mergeCell ref="E2741:F2741"/>
    <mergeCell ref="E2742:F2742"/>
    <mergeCell ref="E2743:F2743"/>
    <mergeCell ref="E2744:F2744"/>
    <mergeCell ref="E2731:F2731"/>
    <mergeCell ref="E2732:F2732"/>
    <mergeCell ref="C2733:D2733"/>
    <mergeCell ref="A2734:G2734"/>
    <mergeCell ref="A2735:B2735"/>
    <mergeCell ref="E2737:F2737"/>
    <mergeCell ref="E2724:F2724"/>
    <mergeCell ref="A2725:B2725"/>
    <mergeCell ref="E2727:F2727"/>
    <mergeCell ref="E2728:F2728"/>
    <mergeCell ref="E2729:F2729"/>
    <mergeCell ref="E2730:F2730"/>
    <mergeCell ref="E2717:F2717"/>
    <mergeCell ref="E2718:F2718"/>
    <mergeCell ref="E2719:F2719"/>
    <mergeCell ref="C2720:D2720"/>
    <mergeCell ref="A2721:G2721"/>
    <mergeCell ref="A2722:B2722"/>
    <mergeCell ref="A2707:B2707"/>
    <mergeCell ref="E2710:F2710"/>
    <mergeCell ref="A2711:B2711"/>
    <mergeCell ref="E2714:F2714"/>
    <mergeCell ref="E2715:F2715"/>
    <mergeCell ref="E2716:F2716"/>
    <mergeCell ref="E2701:F2701"/>
    <mergeCell ref="E2702:F2702"/>
    <mergeCell ref="E2703:F2703"/>
    <mergeCell ref="E2704:F2704"/>
    <mergeCell ref="C2705:D2705"/>
    <mergeCell ref="A2706:G2706"/>
    <mergeCell ref="A2692:G2692"/>
    <mergeCell ref="A2693:B2693"/>
    <mergeCell ref="E2695:F2695"/>
    <mergeCell ref="A2696:B2696"/>
    <mergeCell ref="E2699:F2699"/>
    <mergeCell ref="E2700:F2700"/>
    <mergeCell ref="E2686:F2686"/>
    <mergeCell ref="E2687:F2687"/>
    <mergeCell ref="E2688:F2688"/>
    <mergeCell ref="E2689:F2689"/>
    <mergeCell ref="E2690:F2690"/>
    <mergeCell ref="C2691:D2691"/>
    <mergeCell ref="C2677:D2677"/>
    <mergeCell ref="A2678:G2678"/>
    <mergeCell ref="A2679:B2679"/>
    <mergeCell ref="E2681:F2681"/>
    <mergeCell ref="A2682:B2682"/>
    <mergeCell ref="E2685:F2685"/>
    <mergeCell ref="E2671:F2671"/>
    <mergeCell ref="E2672:F2672"/>
    <mergeCell ref="E2673:F2673"/>
    <mergeCell ref="E2674:F2674"/>
    <mergeCell ref="E2675:F2675"/>
    <mergeCell ref="E2676:F2676"/>
    <mergeCell ref="E2662:F2662"/>
    <mergeCell ref="C2663:D2663"/>
    <mergeCell ref="A2664:G2664"/>
    <mergeCell ref="A2665:B2665"/>
    <mergeCell ref="E2667:F2667"/>
    <mergeCell ref="A2668:B2668"/>
    <mergeCell ref="A2654:B2654"/>
    <mergeCell ref="E2657:F2657"/>
    <mergeCell ref="E2658:F2658"/>
    <mergeCell ref="E2659:F2659"/>
    <mergeCell ref="E2660:F2660"/>
    <mergeCell ref="E2661:F2661"/>
    <mergeCell ref="E2647:F2647"/>
    <mergeCell ref="E2648:F2648"/>
    <mergeCell ref="C2649:D2649"/>
    <mergeCell ref="A2650:G2650"/>
    <mergeCell ref="A2651:B2651"/>
    <mergeCell ref="E2653:F2653"/>
    <mergeCell ref="E2639:F2639"/>
    <mergeCell ref="A2640:B2640"/>
    <mergeCell ref="E2643:F2643"/>
    <mergeCell ref="E2644:F2644"/>
    <mergeCell ref="E2645:F2645"/>
    <mergeCell ref="E2646:F2646"/>
    <mergeCell ref="E2631:F2631"/>
    <mergeCell ref="E2632:F2632"/>
    <mergeCell ref="E2633:F2633"/>
    <mergeCell ref="C2634:D2634"/>
    <mergeCell ref="A2635:G2635"/>
    <mergeCell ref="A2636:B2636"/>
    <mergeCell ref="A2621:B2621"/>
    <mergeCell ref="E2624:F2624"/>
    <mergeCell ref="A2625:B2625"/>
    <mergeCell ref="E2628:F2628"/>
    <mergeCell ref="E2629:F2629"/>
    <mergeCell ref="E2630:F2630"/>
    <mergeCell ref="E2615:F2615"/>
    <mergeCell ref="E2616:F2616"/>
    <mergeCell ref="E2617:F2617"/>
    <mergeCell ref="E2618:F2618"/>
    <mergeCell ref="C2619:D2619"/>
    <mergeCell ref="A2620:G2620"/>
    <mergeCell ref="A2605:G2605"/>
    <mergeCell ref="A2606:B2606"/>
    <mergeCell ref="E2609:F2609"/>
    <mergeCell ref="A2610:B2610"/>
    <mergeCell ref="E2613:F2613"/>
    <mergeCell ref="E2614:F2614"/>
    <mergeCell ref="E2599:F2599"/>
    <mergeCell ref="E2600:F2600"/>
    <mergeCell ref="E2601:F2601"/>
    <mergeCell ref="E2602:F2602"/>
    <mergeCell ref="E2603:F2603"/>
    <mergeCell ref="C2604:D2604"/>
    <mergeCell ref="C2590:D2590"/>
    <mergeCell ref="A2591:G2591"/>
    <mergeCell ref="A2592:B2592"/>
    <mergeCell ref="E2594:F2594"/>
    <mergeCell ref="A2595:B2595"/>
    <mergeCell ref="E2598:F2598"/>
    <mergeCell ref="E2584:F2584"/>
    <mergeCell ref="E2585:F2585"/>
    <mergeCell ref="E2586:F2586"/>
    <mergeCell ref="E2587:F2587"/>
    <mergeCell ref="E2588:F2588"/>
    <mergeCell ref="E2589:F2589"/>
    <mergeCell ref="E2575:F2575"/>
    <mergeCell ref="C2576:D2576"/>
    <mergeCell ref="A2577:G2577"/>
    <mergeCell ref="A2578:B2578"/>
    <mergeCell ref="E2580:F2580"/>
    <mergeCell ref="A2581:B2581"/>
    <mergeCell ref="A2568:B2568"/>
    <mergeCell ref="E2570:F2570"/>
    <mergeCell ref="E2571:F2571"/>
    <mergeCell ref="E2572:F2572"/>
    <mergeCell ref="E2573:F2573"/>
    <mergeCell ref="E2574:F2574"/>
    <mergeCell ref="E2562:F2562"/>
    <mergeCell ref="E2563:F2563"/>
    <mergeCell ref="E2564:F2564"/>
    <mergeCell ref="E2565:F2565"/>
    <mergeCell ref="C2566:D2566"/>
    <mergeCell ref="A2567:G2567"/>
    <mergeCell ref="A2553:G2553"/>
    <mergeCell ref="A2554:B2554"/>
    <mergeCell ref="E2556:F2556"/>
    <mergeCell ref="A2557:B2557"/>
    <mergeCell ref="E2560:F2560"/>
    <mergeCell ref="E2561:F2561"/>
    <mergeCell ref="E2547:F2547"/>
    <mergeCell ref="E2548:F2548"/>
    <mergeCell ref="E2549:F2549"/>
    <mergeCell ref="E2550:F2550"/>
    <mergeCell ref="E2551:F2551"/>
    <mergeCell ref="C2552:D2552"/>
    <mergeCell ref="C2537:D2537"/>
    <mergeCell ref="A2538:G2538"/>
    <mergeCell ref="A2539:B2539"/>
    <mergeCell ref="E2542:F2542"/>
    <mergeCell ref="A2543:B2543"/>
    <mergeCell ref="E2546:F2546"/>
    <mergeCell ref="E2531:F2531"/>
    <mergeCell ref="E2532:F2532"/>
    <mergeCell ref="E2533:F2533"/>
    <mergeCell ref="E2534:F2534"/>
    <mergeCell ref="E2535:F2535"/>
    <mergeCell ref="E2536:F2536"/>
    <mergeCell ref="E2521:F2521"/>
    <mergeCell ref="C2522:D2522"/>
    <mergeCell ref="A2523:G2523"/>
    <mergeCell ref="A2524:B2524"/>
    <mergeCell ref="E2527:F2527"/>
    <mergeCell ref="A2528:B2528"/>
    <mergeCell ref="A2513:B2513"/>
    <mergeCell ref="E2516:F2516"/>
    <mergeCell ref="E2517:F2517"/>
    <mergeCell ref="E2518:F2518"/>
    <mergeCell ref="E2519:F2519"/>
    <mergeCell ref="E2520:F2520"/>
    <mergeCell ref="E2505:F2505"/>
    <mergeCell ref="E2506:F2506"/>
    <mergeCell ref="C2507:D2507"/>
    <mergeCell ref="A2508:G2508"/>
    <mergeCell ref="A2509:B2509"/>
    <mergeCell ref="E2512:F2512"/>
    <mergeCell ref="E2497:F2497"/>
    <mergeCell ref="A2498:B2498"/>
    <mergeCell ref="E2501:F2501"/>
    <mergeCell ref="E2502:F2502"/>
    <mergeCell ref="E2503:F2503"/>
    <mergeCell ref="E2504:F2504"/>
    <mergeCell ref="E2489:F2489"/>
    <mergeCell ref="E2490:F2490"/>
    <mergeCell ref="E2491:F2491"/>
    <mergeCell ref="C2492:D2492"/>
    <mergeCell ref="A2493:G2493"/>
    <mergeCell ref="A2494:B2494"/>
    <mergeCell ref="A2479:B2479"/>
    <mergeCell ref="E2481:F2481"/>
    <mergeCell ref="A2482:B2482"/>
    <mergeCell ref="E2486:F2486"/>
    <mergeCell ref="E2487:F2487"/>
    <mergeCell ref="E2488:F2488"/>
    <mergeCell ref="E2473:F2473"/>
    <mergeCell ref="E2474:F2474"/>
    <mergeCell ref="E2475:F2475"/>
    <mergeCell ref="E2476:F2476"/>
    <mergeCell ref="C2477:D2477"/>
    <mergeCell ref="A2478:G2478"/>
    <mergeCell ref="A2463:G2463"/>
    <mergeCell ref="A2464:B2464"/>
    <mergeCell ref="E2466:F2466"/>
    <mergeCell ref="A2467:B2467"/>
    <mergeCell ref="E2471:F2471"/>
    <mergeCell ref="E2472:F2472"/>
    <mergeCell ref="E2457:F2457"/>
    <mergeCell ref="E2458:F2458"/>
    <mergeCell ref="E2459:F2459"/>
    <mergeCell ref="E2460:F2460"/>
    <mergeCell ref="E2461:F2461"/>
    <mergeCell ref="C2462:D2462"/>
    <mergeCell ref="C2448:D2448"/>
    <mergeCell ref="A2449:G2449"/>
    <mergeCell ref="A2450:B2450"/>
    <mergeCell ref="E2452:F2452"/>
    <mergeCell ref="A2453:B2453"/>
    <mergeCell ref="E2456:F2456"/>
    <mergeCell ref="E2442:F2442"/>
    <mergeCell ref="E2443:F2443"/>
    <mergeCell ref="E2444:F2444"/>
    <mergeCell ref="E2445:F2445"/>
    <mergeCell ref="E2446:F2446"/>
    <mergeCell ref="E2447:F2447"/>
    <mergeCell ref="E2429:F2429"/>
    <mergeCell ref="C2430:D2430"/>
    <mergeCell ref="A2431:G2431"/>
    <mergeCell ref="A2432:B2432"/>
    <mergeCell ref="E2437:F2437"/>
    <mergeCell ref="A2438:B2438"/>
    <mergeCell ref="A2421:B2421"/>
    <mergeCell ref="E2424:F2424"/>
    <mergeCell ref="E2425:F2425"/>
    <mergeCell ref="E2426:F2426"/>
    <mergeCell ref="E2427:F2427"/>
    <mergeCell ref="E2428:F2428"/>
    <mergeCell ref="E2414:F2414"/>
    <mergeCell ref="E2415:F2415"/>
    <mergeCell ref="C2416:D2416"/>
    <mergeCell ref="A2417:G2417"/>
    <mergeCell ref="A2418:B2418"/>
    <mergeCell ref="E2420:F2420"/>
    <mergeCell ref="E2406:F2406"/>
    <mergeCell ref="A2407:B2407"/>
    <mergeCell ref="E2410:F2410"/>
    <mergeCell ref="E2411:F2411"/>
    <mergeCell ref="E2412:F2412"/>
    <mergeCell ref="E2413:F2413"/>
    <mergeCell ref="E2398:F2398"/>
    <mergeCell ref="E2399:F2399"/>
    <mergeCell ref="E2400:F2400"/>
    <mergeCell ref="C2401:D2401"/>
    <mergeCell ref="A2402:G2402"/>
    <mergeCell ref="A2403:B2403"/>
    <mergeCell ref="A2388:B2388"/>
    <mergeCell ref="E2391:F2391"/>
    <mergeCell ref="A2392:B2392"/>
    <mergeCell ref="E2395:F2395"/>
    <mergeCell ref="E2396:F2396"/>
    <mergeCell ref="E2397:F2397"/>
    <mergeCell ref="E2382:F2382"/>
    <mergeCell ref="E2383:F2383"/>
    <mergeCell ref="E2384:F2384"/>
    <mergeCell ref="E2385:F2385"/>
    <mergeCell ref="C2386:D2386"/>
    <mergeCell ref="A2387:G2387"/>
    <mergeCell ref="A2372:G2372"/>
    <mergeCell ref="A2373:B2373"/>
    <mergeCell ref="E2376:F2376"/>
    <mergeCell ref="A2377:B2377"/>
    <mergeCell ref="E2380:F2380"/>
    <mergeCell ref="E2381:F2381"/>
    <mergeCell ref="E2366:F2366"/>
    <mergeCell ref="E2367:F2367"/>
    <mergeCell ref="E2368:F2368"/>
    <mergeCell ref="E2369:F2369"/>
    <mergeCell ref="E2370:F2370"/>
    <mergeCell ref="C2371:D2371"/>
    <mergeCell ref="C2356:D2356"/>
    <mergeCell ref="A2357:G2357"/>
    <mergeCell ref="A2358:B2358"/>
    <mergeCell ref="E2361:F2361"/>
    <mergeCell ref="A2362:B2362"/>
    <mergeCell ref="E2365:F2365"/>
    <mergeCell ref="E2350:F2350"/>
    <mergeCell ref="E2351:F2351"/>
    <mergeCell ref="E2352:F2352"/>
    <mergeCell ref="E2353:F2353"/>
    <mergeCell ref="E2354:F2354"/>
    <mergeCell ref="E2355:F2355"/>
    <mergeCell ref="E2341:F2341"/>
    <mergeCell ref="C2342:D2342"/>
    <mergeCell ref="A2343:G2343"/>
    <mergeCell ref="A2344:B2344"/>
    <mergeCell ref="E2346:F2346"/>
    <mergeCell ref="A2347:B2347"/>
    <mergeCell ref="A2334:B2334"/>
    <mergeCell ref="E2336:F2336"/>
    <mergeCell ref="E2337:F2337"/>
    <mergeCell ref="E2338:F2338"/>
    <mergeCell ref="E2339:F2339"/>
    <mergeCell ref="E2340:F2340"/>
    <mergeCell ref="E2327:F2327"/>
    <mergeCell ref="E2328:F2328"/>
    <mergeCell ref="C2329:D2329"/>
    <mergeCell ref="A2330:G2330"/>
    <mergeCell ref="A2331:B2331"/>
    <mergeCell ref="E2333:F2333"/>
    <mergeCell ref="E2319:F2319"/>
    <mergeCell ref="A2320:B2320"/>
    <mergeCell ref="E2323:F2323"/>
    <mergeCell ref="E2324:F2324"/>
    <mergeCell ref="E2325:F2325"/>
    <mergeCell ref="E2326:F2326"/>
    <mergeCell ref="E2312:F2312"/>
    <mergeCell ref="E2313:F2313"/>
    <mergeCell ref="E2314:F2314"/>
    <mergeCell ref="C2315:D2315"/>
    <mergeCell ref="A2316:G2316"/>
    <mergeCell ref="A2317:B2317"/>
    <mergeCell ref="A2303:B2303"/>
    <mergeCell ref="E2305:F2305"/>
    <mergeCell ref="A2306:B2306"/>
    <mergeCell ref="E2309:F2309"/>
    <mergeCell ref="E2310:F2310"/>
    <mergeCell ref="E2311:F2311"/>
    <mergeCell ref="E2297:F2297"/>
    <mergeCell ref="E2298:F2298"/>
    <mergeCell ref="E2299:F2299"/>
    <mergeCell ref="E2300:F2300"/>
    <mergeCell ref="C2301:D2301"/>
    <mergeCell ref="A2302:G2302"/>
    <mergeCell ref="A2287:G2287"/>
    <mergeCell ref="A2288:B2288"/>
    <mergeCell ref="E2291:F2291"/>
    <mergeCell ref="A2292:B2292"/>
    <mergeCell ref="E2295:F2295"/>
    <mergeCell ref="E2296:F2296"/>
    <mergeCell ref="E2281:F2281"/>
    <mergeCell ref="E2282:F2282"/>
    <mergeCell ref="E2283:F2283"/>
    <mergeCell ref="E2284:F2284"/>
    <mergeCell ref="E2285:F2285"/>
    <mergeCell ref="C2286:D2286"/>
    <mergeCell ref="C2271:D2271"/>
    <mergeCell ref="A2272:G2272"/>
    <mergeCell ref="A2273:B2273"/>
    <mergeCell ref="E2276:F2276"/>
    <mergeCell ref="A2277:B2277"/>
    <mergeCell ref="E2280:F2280"/>
    <mergeCell ref="E2265:F2265"/>
    <mergeCell ref="E2266:F2266"/>
    <mergeCell ref="E2267:F2267"/>
    <mergeCell ref="E2268:F2268"/>
    <mergeCell ref="E2269:F2269"/>
    <mergeCell ref="E2270:F2270"/>
    <mergeCell ref="E2255:F2255"/>
    <mergeCell ref="C2256:D2256"/>
    <mergeCell ref="A2257:G2257"/>
    <mergeCell ref="A2258:B2258"/>
    <mergeCell ref="E2261:F2261"/>
    <mergeCell ref="A2262:B2262"/>
    <mergeCell ref="A2247:B2247"/>
    <mergeCell ref="E2250:F2250"/>
    <mergeCell ref="E2251:F2251"/>
    <mergeCell ref="E2252:F2252"/>
    <mergeCell ref="E2253:F2253"/>
    <mergeCell ref="E2254:F2254"/>
    <mergeCell ref="E2239:F2239"/>
    <mergeCell ref="E2240:F2240"/>
    <mergeCell ref="C2241:D2241"/>
    <mergeCell ref="A2242:G2242"/>
    <mergeCell ref="A2243:B2243"/>
    <mergeCell ref="E2246:F2246"/>
    <mergeCell ref="E2231:F2231"/>
    <mergeCell ref="A2232:B2232"/>
    <mergeCell ref="E2235:F2235"/>
    <mergeCell ref="E2236:F2236"/>
    <mergeCell ref="E2237:F2237"/>
    <mergeCell ref="E2238:F2238"/>
    <mergeCell ref="E2222:F2222"/>
    <mergeCell ref="E2223:F2223"/>
    <mergeCell ref="E2224:F2224"/>
    <mergeCell ref="C2225:D2225"/>
    <mergeCell ref="A2226:G2226"/>
    <mergeCell ref="A2227:B2227"/>
    <mergeCell ref="A2212:B2212"/>
    <mergeCell ref="E2215:F2215"/>
    <mergeCell ref="A2216:B2216"/>
    <mergeCell ref="E2219:F2219"/>
    <mergeCell ref="E2220:F2220"/>
    <mergeCell ref="E2221:F2221"/>
    <mergeCell ref="E2206:F2206"/>
    <mergeCell ref="E2207:F2207"/>
    <mergeCell ref="E2208:F2208"/>
    <mergeCell ref="E2209:F2209"/>
    <mergeCell ref="C2210:D2210"/>
    <mergeCell ref="A2211:G2211"/>
    <mergeCell ref="A2196:G2196"/>
    <mergeCell ref="A2197:B2197"/>
    <mergeCell ref="E2200:F2200"/>
    <mergeCell ref="A2201:B2201"/>
    <mergeCell ref="E2204:F2204"/>
    <mergeCell ref="E2205:F2205"/>
    <mergeCell ref="E2190:F2190"/>
    <mergeCell ref="E2191:F2191"/>
    <mergeCell ref="E2192:F2192"/>
    <mergeCell ref="E2193:F2193"/>
    <mergeCell ref="E2194:F2194"/>
    <mergeCell ref="C2195:D2195"/>
    <mergeCell ref="C2182:D2182"/>
    <mergeCell ref="A2183:G2183"/>
    <mergeCell ref="A2184:B2184"/>
    <mergeCell ref="E2186:F2186"/>
    <mergeCell ref="A2187:B2187"/>
    <mergeCell ref="E2189:F2189"/>
    <mergeCell ref="E2176:F2176"/>
    <mergeCell ref="E2177:F2177"/>
    <mergeCell ref="E2178:F2178"/>
    <mergeCell ref="E2179:F2179"/>
    <mergeCell ref="E2180:F2180"/>
    <mergeCell ref="E2181:F2181"/>
    <mergeCell ref="E2155:F2155"/>
    <mergeCell ref="C2156:D2156"/>
    <mergeCell ref="A2157:G2157"/>
    <mergeCell ref="A2158:B2158"/>
    <mergeCell ref="E2168:F2168"/>
    <mergeCell ref="A2169:B2169"/>
    <mergeCell ref="A2147:B2147"/>
    <mergeCell ref="E2150:F2150"/>
    <mergeCell ref="E2151:F2151"/>
    <mergeCell ref="E2152:F2152"/>
    <mergeCell ref="E2153:F2153"/>
    <mergeCell ref="E2154:F2154"/>
    <mergeCell ref="E2138:F2138"/>
    <mergeCell ref="E2139:F2139"/>
    <mergeCell ref="C2140:D2140"/>
    <mergeCell ref="A2141:G2141"/>
    <mergeCell ref="A2142:B2142"/>
    <mergeCell ref="E2146:F2146"/>
    <mergeCell ref="E2130:F2130"/>
    <mergeCell ref="A2131:B2131"/>
    <mergeCell ref="E2134:F2134"/>
    <mergeCell ref="E2135:F2135"/>
    <mergeCell ref="E2136:F2136"/>
    <mergeCell ref="E2137:F2137"/>
    <mergeCell ref="E2120:F2120"/>
    <mergeCell ref="E2121:F2121"/>
    <mergeCell ref="E2122:F2122"/>
    <mergeCell ref="C2123:D2123"/>
    <mergeCell ref="A2124:G2124"/>
    <mergeCell ref="A2125:B2125"/>
    <mergeCell ref="A2099:B2099"/>
    <mergeCell ref="E2109:F2109"/>
    <mergeCell ref="A2110:B2110"/>
    <mergeCell ref="E2117:F2117"/>
    <mergeCell ref="E2118:F2118"/>
    <mergeCell ref="E2119:F2119"/>
    <mergeCell ref="E2093:F2093"/>
    <mergeCell ref="E2094:F2094"/>
    <mergeCell ref="E2095:F2095"/>
    <mergeCell ref="E2096:F2096"/>
    <mergeCell ref="C2097:D2097"/>
    <mergeCell ref="A2098:G2098"/>
    <mergeCell ref="A2081:G2081"/>
    <mergeCell ref="A2082:B2082"/>
    <mergeCell ref="E2087:F2087"/>
    <mergeCell ref="A2088:B2088"/>
    <mergeCell ref="E2091:F2091"/>
    <mergeCell ref="E2092:F2092"/>
    <mergeCell ref="E2075:F2075"/>
    <mergeCell ref="E2076:F2076"/>
    <mergeCell ref="E2077:F2077"/>
    <mergeCell ref="E2078:F2078"/>
    <mergeCell ref="E2079:F2079"/>
    <mergeCell ref="C2080:D2080"/>
    <mergeCell ref="C2063:D2063"/>
    <mergeCell ref="A2064:G2064"/>
    <mergeCell ref="A2065:B2065"/>
    <mergeCell ref="E2070:F2070"/>
    <mergeCell ref="A2071:B2071"/>
    <mergeCell ref="E2074:F2074"/>
    <mergeCell ref="E2057:F2057"/>
    <mergeCell ref="E2058:F2058"/>
    <mergeCell ref="E2059:F2059"/>
    <mergeCell ref="E2060:F2060"/>
    <mergeCell ref="E2061:F2061"/>
    <mergeCell ref="E2062:F2062"/>
    <mergeCell ref="E2045:F2045"/>
    <mergeCell ref="C2046:D2046"/>
    <mergeCell ref="A2047:G2047"/>
    <mergeCell ref="A2048:B2048"/>
    <mergeCell ref="E2053:F2053"/>
    <mergeCell ref="A2054:B2054"/>
    <mergeCell ref="A2037:B2037"/>
    <mergeCell ref="E2040:F2040"/>
    <mergeCell ref="E2041:F2041"/>
    <mergeCell ref="E2042:F2042"/>
    <mergeCell ref="E2043:F2043"/>
    <mergeCell ref="E2044:F2044"/>
    <mergeCell ref="E2027:F2027"/>
    <mergeCell ref="E2028:F2028"/>
    <mergeCell ref="C2029:D2029"/>
    <mergeCell ref="A2030:G2030"/>
    <mergeCell ref="A2031:B2031"/>
    <mergeCell ref="E2036:F2036"/>
    <mergeCell ref="E2019:F2019"/>
    <mergeCell ref="A2020:B2020"/>
    <mergeCell ref="E2023:F2023"/>
    <mergeCell ref="E2024:F2024"/>
    <mergeCell ref="E2025:F2025"/>
    <mergeCell ref="E2026:F2026"/>
    <mergeCell ref="E2009:F2009"/>
    <mergeCell ref="E2010:F2010"/>
    <mergeCell ref="E2011:F2011"/>
    <mergeCell ref="C2012:D2012"/>
    <mergeCell ref="A2013:G2013"/>
    <mergeCell ref="A2014:B2014"/>
    <mergeCell ref="A1998:B1998"/>
    <mergeCell ref="E2002:F2002"/>
    <mergeCell ref="A2003:B2003"/>
    <mergeCell ref="E2006:F2006"/>
    <mergeCell ref="E2007:F2007"/>
    <mergeCell ref="E2008:F2008"/>
    <mergeCell ref="E1992:F1992"/>
    <mergeCell ref="E1993:F1993"/>
    <mergeCell ref="E1994:F1994"/>
    <mergeCell ref="E1995:F1995"/>
    <mergeCell ref="C1996:D1996"/>
    <mergeCell ref="A1997:G1997"/>
    <mergeCell ref="A1980:G1980"/>
    <mergeCell ref="A1981:B1981"/>
    <mergeCell ref="E1986:F1986"/>
    <mergeCell ref="A1987:B1987"/>
    <mergeCell ref="E1990:F1990"/>
    <mergeCell ref="E1991:F1991"/>
    <mergeCell ref="E1974:F1974"/>
    <mergeCell ref="E1975:F1975"/>
    <mergeCell ref="E1976:F1976"/>
    <mergeCell ref="E1977:F1977"/>
    <mergeCell ref="E1978:F1978"/>
    <mergeCell ref="C1979:D1979"/>
    <mergeCell ref="C1962:D1962"/>
    <mergeCell ref="A1963:G1963"/>
    <mergeCell ref="A1964:B1964"/>
    <mergeCell ref="E1969:F1969"/>
    <mergeCell ref="A1970:B1970"/>
    <mergeCell ref="E1973:F1973"/>
    <mergeCell ref="E1956:F1956"/>
    <mergeCell ref="E1957:F1957"/>
    <mergeCell ref="E1958:F1958"/>
    <mergeCell ref="E1959:F1959"/>
    <mergeCell ref="E1960:F1960"/>
    <mergeCell ref="E1961:F1961"/>
    <mergeCell ref="E1944:F1944"/>
    <mergeCell ref="C1945:D1945"/>
    <mergeCell ref="A1946:G1946"/>
    <mergeCell ref="A1947:B1947"/>
    <mergeCell ref="E1952:F1952"/>
    <mergeCell ref="A1953:B1953"/>
    <mergeCell ref="A1936:B1936"/>
    <mergeCell ref="E1939:F1939"/>
    <mergeCell ref="E1940:F1940"/>
    <mergeCell ref="E1941:F1941"/>
    <mergeCell ref="E1942:F1942"/>
    <mergeCell ref="E1943:F1943"/>
    <mergeCell ref="E1928:F1928"/>
    <mergeCell ref="E1929:F1929"/>
    <mergeCell ref="C1930:D1930"/>
    <mergeCell ref="A1931:G1931"/>
    <mergeCell ref="A1932:B1932"/>
    <mergeCell ref="E1935:F1935"/>
    <mergeCell ref="E1920:F1920"/>
    <mergeCell ref="A1921:B1921"/>
    <mergeCell ref="E1924:F1924"/>
    <mergeCell ref="E1925:F1925"/>
    <mergeCell ref="E1926:F1926"/>
    <mergeCell ref="E1927:F1927"/>
    <mergeCell ref="E1908:F1908"/>
    <mergeCell ref="E1909:F1909"/>
    <mergeCell ref="E1910:F1910"/>
    <mergeCell ref="C1911:D1911"/>
    <mergeCell ref="A1912:G1912"/>
    <mergeCell ref="A1913:B1913"/>
    <mergeCell ref="A1898:B1898"/>
    <mergeCell ref="E1901:F1901"/>
    <mergeCell ref="A1902:B1902"/>
    <mergeCell ref="E1905:F1905"/>
    <mergeCell ref="E1906:F1906"/>
    <mergeCell ref="E1907:F1907"/>
    <mergeCell ref="E1892:F1892"/>
    <mergeCell ref="E1893:F1893"/>
    <mergeCell ref="E1894:F1894"/>
    <mergeCell ref="E1895:F1895"/>
    <mergeCell ref="C1896:D1896"/>
    <mergeCell ref="A1897:G1897"/>
    <mergeCell ref="A1880:G1880"/>
    <mergeCell ref="A1881:B1881"/>
    <mergeCell ref="E1886:F1886"/>
    <mergeCell ref="A1887:B1887"/>
    <mergeCell ref="E1890:F1890"/>
    <mergeCell ref="E1891:F1891"/>
    <mergeCell ref="E1874:F1874"/>
    <mergeCell ref="E1875:F1875"/>
    <mergeCell ref="E1876:F1876"/>
    <mergeCell ref="E1877:F1877"/>
    <mergeCell ref="E1878:F1878"/>
    <mergeCell ref="C1879:D1879"/>
    <mergeCell ref="C1862:D1862"/>
    <mergeCell ref="A1863:G1863"/>
    <mergeCell ref="A1864:B1864"/>
    <mergeCell ref="E1869:F1869"/>
    <mergeCell ref="A1870:B1870"/>
    <mergeCell ref="E1873:F1873"/>
    <mergeCell ref="E1856:F1856"/>
    <mergeCell ref="E1857:F1857"/>
    <mergeCell ref="E1858:F1858"/>
    <mergeCell ref="E1859:F1859"/>
    <mergeCell ref="E1860:F1860"/>
    <mergeCell ref="E1861:F1861"/>
    <mergeCell ref="E1844:F1844"/>
    <mergeCell ref="C1845:D1845"/>
    <mergeCell ref="A1846:G1846"/>
    <mergeCell ref="A1847:B1847"/>
    <mergeCell ref="E1852:F1852"/>
    <mergeCell ref="A1853:B1853"/>
    <mergeCell ref="A1836:B1836"/>
    <mergeCell ref="E1839:F1839"/>
    <mergeCell ref="E1840:F1840"/>
    <mergeCell ref="E1841:F1841"/>
    <mergeCell ref="E1842:F1842"/>
    <mergeCell ref="E1843:F1843"/>
    <mergeCell ref="E1826:F1826"/>
    <mergeCell ref="E1827:F1827"/>
    <mergeCell ref="C1828:D1828"/>
    <mergeCell ref="A1829:G1829"/>
    <mergeCell ref="A1830:B1830"/>
    <mergeCell ref="E1835:F1835"/>
    <mergeCell ref="E1818:F1818"/>
    <mergeCell ref="A1819:B1819"/>
    <mergeCell ref="E1822:F1822"/>
    <mergeCell ref="E1823:F1823"/>
    <mergeCell ref="E1824:F1824"/>
    <mergeCell ref="E1825:F1825"/>
    <mergeCell ref="E1810:F1810"/>
    <mergeCell ref="E1811:F1811"/>
    <mergeCell ref="E1812:F1812"/>
    <mergeCell ref="C1813:D1813"/>
    <mergeCell ref="A1814:G1814"/>
    <mergeCell ref="A1815:B1815"/>
    <mergeCell ref="A1800:B1800"/>
    <mergeCell ref="E1803:F1803"/>
    <mergeCell ref="A1804:B1804"/>
    <mergeCell ref="E1807:F1807"/>
    <mergeCell ref="E1808:F1808"/>
    <mergeCell ref="E1809:F1809"/>
    <mergeCell ref="E1794:F1794"/>
    <mergeCell ref="E1795:F1795"/>
    <mergeCell ref="E1796:F1796"/>
    <mergeCell ref="E1797:F1797"/>
    <mergeCell ref="C1798:D1798"/>
    <mergeCell ref="A1799:G1799"/>
    <mergeCell ref="A1784:G1784"/>
    <mergeCell ref="A1785:B1785"/>
    <mergeCell ref="E1788:F1788"/>
    <mergeCell ref="A1789:B1789"/>
    <mergeCell ref="E1792:F1792"/>
    <mergeCell ref="E1793:F1793"/>
    <mergeCell ref="E1778:F1778"/>
    <mergeCell ref="E1779:F1779"/>
    <mergeCell ref="E1780:F1780"/>
    <mergeCell ref="E1781:F1781"/>
    <mergeCell ref="E1782:F1782"/>
    <mergeCell ref="C1783:D1783"/>
    <mergeCell ref="C1766:D1766"/>
    <mergeCell ref="A1767:G1767"/>
    <mergeCell ref="A1768:B1768"/>
    <mergeCell ref="E1773:F1773"/>
    <mergeCell ref="A1774:B1774"/>
    <mergeCell ref="E1777:F1777"/>
    <mergeCell ref="E1760:F1760"/>
    <mergeCell ref="E1761:F1761"/>
    <mergeCell ref="E1762:F1762"/>
    <mergeCell ref="E1763:F1763"/>
    <mergeCell ref="E1764:F1764"/>
    <mergeCell ref="E1765:F1765"/>
    <mergeCell ref="E1748:F1748"/>
    <mergeCell ref="C1749:D1749"/>
    <mergeCell ref="A1750:G1750"/>
    <mergeCell ref="A1751:B1751"/>
    <mergeCell ref="E1756:F1756"/>
    <mergeCell ref="A1757:B1757"/>
    <mergeCell ref="A1740:B1740"/>
    <mergeCell ref="E1743:F1743"/>
    <mergeCell ref="E1744:F1744"/>
    <mergeCell ref="E1745:F1745"/>
    <mergeCell ref="E1746:F1746"/>
    <mergeCell ref="E1747:F1747"/>
    <mergeCell ref="E1730:F1730"/>
    <mergeCell ref="E1731:F1731"/>
    <mergeCell ref="C1732:D1732"/>
    <mergeCell ref="A1733:G1733"/>
    <mergeCell ref="A1734:B1734"/>
    <mergeCell ref="E1739:F1739"/>
    <mergeCell ref="E1722:F1722"/>
    <mergeCell ref="A1723:B1723"/>
    <mergeCell ref="E1726:F1726"/>
    <mergeCell ref="E1727:F1727"/>
    <mergeCell ref="E1728:F1728"/>
    <mergeCell ref="E1729:F1729"/>
    <mergeCell ref="E1712:F1712"/>
    <mergeCell ref="E1713:F1713"/>
    <mergeCell ref="E1714:F1714"/>
    <mergeCell ref="C1715:D1715"/>
    <mergeCell ref="A1716:G1716"/>
    <mergeCell ref="A1717:B1717"/>
    <mergeCell ref="A1700:B1700"/>
    <mergeCell ref="E1705:F1705"/>
    <mergeCell ref="A1706:B1706"/>
    <mergeCell ref="E1709:F1709"/>
    <mergeCell ref="E1710:F1710"/>
    <mergeCell ref="E1711:F1711"/>
    <mergeCell ref="E1694:F1694"/>
    <mergeCell ref="E1695:F1695"/>
    <mergeCell ref="E1696:F1696"/>
    <mergeCell ref="E1697:F1697"/>
    <mergeCell ref="C1698:D1698"/>
    <mergeCell ref="A1699:G1699"/>
    <mergeCell ref="A1682:G1682"/>
    <mergeCell ref="A1683:B1683"/>
    <mergeCell ref="E1688:F1688"/>
    <mergeCell ref="A1689:B1689"/>
    <mergeCell ref="E1692:F1692"/>
    <mergeCell ref="E1693:F1693"/>
    <mergeCell ref="E1676:F1676"/>
    <mergeCell ref="E1677:F1677"/>
    <mergeCell ref="E1678:F1678"/>
    <mergeCell ref="E1679:F1679"/>
    <mergeCell ref="E1680:F1680"/>
    <mergeCell ref="C1681:D1681"/>
    <mergeCell ref="C1664:D1664"/>
    <mergeCell ref="A1665:G1665"/>
    <mergeCell ref="A1666:B1666"/>
    <mergeCell ref="E1671:F1671"/>
    <mergeCell ref="A1672:B1672"/>
    <mergeCell ref="E1675:F1675"/>
    <mergeCell ref="E1658:F1658"/>
    <mergeCell ref="E1659:F1659"/>
    <mergeCell ref="E1660:F1660"/>
    <mergeCell ref="E1661:F1661"/>
    <mergeCell ref="E1662:F1662"/>
    <mergeCell ref="E1663:F1663"/>
    <mergeCell ref="E1646:F1646"/>
    <mergeCell ref="C1647:D1647"/>
    <mergeCell ref="A1648:G1648"/>
    <mergeCell ref="A1649:B1649"/>
    <mergeCell ref="E1654:F1654"/>
    <mergeCell ref="A1655:B1655"/>
    <mergeCell ref="A1638:B1638"/>
    <mergeCell ref="E1641:F1641"/>
    <mergeCell ref="E1642:F1642"/>
    <mergeCell ref="E1643:F1643"/>
    <mergeCell ref="E1644:F1644"/>
    <mergeCell ref="E1645:F1645"/>
    <mergeCell ref="E1628:F1628"/>
    <mergeCell ref="E1629:F1629"/>
    <mergeCell ref="C1630:D1630"/>
    <mergeCell ref="A1631:G1631"/>
    <mergeCell ref="A1632:B1632"/>
    <mergeCell ref="E1637:F1637"/>
    <mergeCell ref="E1620:F1620"/>
    <mergeCell ref="A1621:B1621"/>
    <mergeCell ref="E1624:F1624"/>
    <mergeCell ref="E1625:F1625"/>
    <mergeCell ref="E1626:F1626"/>
    <mergeCell ref="E1627:F1627"/>
    <mergeCell ref="E1612:F1612"/>
    <mergeCell ref="E1613:F1613"/>
    <mergeCell ref="E1614:F1614"/>
    <mergeCell ref="C1615:D1615"/>
    <mergeCell ref="A1616:G1616"/>
    <mergeCell ref="A1617:B1617"/>
    <mergeCell ref="A1603:B1603"/>
    <mergeCell ref="E1605:F1605"/>
    <mergeCell ref="A1606:B1606"/>
    <mergeCell ref="E1609:F1609"/>
    <mergeCell ref="E1610:F1610"/>
    <mergeCell ref="E1611:F1611"/>
    <mergeCell ref="E1597:F1597"/>
    <mergeCell ref="E1598:F1598"/>
    <mergeCell ref="E1599:F1599"/>
    <mergeCell ref="E1600:F1600"/>
    <mergeCell ref="C1601:D1601"/>
    <mergeCell ref="A1602:G1602"/>
    <mergeCell ref="A1588:G1588"/>
    <mergeCell ref="A1589:B1589"/>
    <mergeCell ref="E1591:F1591"/>
    <mergeCell ref="A1592:B1592"/>
    <mergeCell ref="E1595:F1595"/>
    <mergeCell ref="E1596:F1596"/>
    <mergeCell ref="E1582:F1582"/>
    <mergeCell ref="E1583:F1583"/>
    <mergeCell ref="E1584:F1584"/>
    <mergeCell ref="E1585:F1585"/>
    <mergeCell ref="E1586:F1586"/>
    <mergeCell ref="C1587:D1587"/>
    <mergeCell ref="C1573:D1573"/>
    <mergeCell ref="A1574:G1574"/>
    <mergeCell ref="A1575:B1575"/>
    <mergeCell ref="E1577:F1577"/>
    <mergeCell ref="A1578:B1578"/>
    <mergeCell ref="E1581:F1581"/>
    <mergeCell ref="E1567:F1567"/>
    <mergeCell ref="E1568:F1568"/>
    <mergeCell ref="E1569:F1569"/>
    <mergeCell ref="E1570:F1570"/>
    <mergeCell ref="E1571:F1571"/>
    <mergeCell ref="E1572:F1572"/>
    <mergeCell ref="E1558:F1558"/>
    <mergeCell ref="C1559:D1559"/>
    <mergeCell ref="A1560:G1560"/>
    <mergeCell ref="A1561:B1561"/>
    <mergeCell ref="E1563:F1563"/>
    <mergeCell ref="A1564:B1564"/>
    <mergeCell ref="A1550:B1550"/>
    <mergeCell ref="E1553:F1553"/>
    <mergeCell ref="E1554:F1554"/>
    <mergeCell ref="E1555:F1555"/>
    <mergeCell ref="E1556:F1556"/>
    <mergeCell ref="E1557:F1557"/>
    <mergeCell ref="E1542:F1542"/>
    <mergeCell ref="E1543:F1543"/>
    <mergeCell ref="C1544:D1544"/>
    <mergeCell ref="A1545:G1545"/>
    <mergeCell ref="A1546:B1546"/>
    <mergeCell ref="E1549:F1549"/>
    <mergeCell ref="E1534:F1534"/>
    <mergeCell ref="A1535:B1535"/>
    <mergeCell ref="E1538:F1538"/>
    <mergeCell ref="E1539:F1539"/>
    <mergeCell ref="E1540:F1540"/>
    <mergeCell ref="E1541:F1541"/>
    <mergeCell ref="E1526:F1526"/>
    <mergeCell ref="E1527:F1527"/>
    <mergeCell ref="E1528:F1528"/>
    <mergeCell ref="C1529:D1529"/>
    <mergeCell ref="A1530:G1530"/>
    <mergeCell ref="A1531:B1531"/>
    <mergeCell ref="A1517:B1517"/>
    <mergeCell ref="E1520:F1520"/>
    <mergeCell ref="A1521:B1521"/>
    <mergeCell ref="E1523:F1523"/>
    <mergeCell ref="E1524:F1524"/>
    <mergeCell ref="E1525:F1525"/>
    <mergeCell ref="E1511:F1511"/>
    <mergeCell ref="E1512:F1512"/>
    <mergeCell ref="E1513:F1513"/>
    <mergeCell ref="E1514:F1514"/>
    <mergeCell ref="C1515:D1515"/>
    <mergeCell ref="A1516:G1516"/>
    <mergeCell ref="A1502:G1502"/>
    <mergeCell ref="A1503:B1503"/>
    <mergeCell ref="E1506:F1506"/>
    <mergeCell ref="A1507:B1507"/>
    <mergeCell ref="E1509:F1509"/>
    <mergeCell ref="E1510:F1510"/>
    <mergeCell ref="E1496:F1496"/>
    <mergeCell ref="E1497:F1497"/>
    <mergeCell ref="E1498:F1498"/>
    <mergeCell ref="E1499:F1499"/>
    <mergeCell ref="E1500:F1500"/>
    <mergeCell ref="C1501:D1501"/>
    <mergeCell ref="C1487:D1487"/>
    <mergeCell ref="A1488:G1488"/>
    <mergeCell ref="A1489:B1489"/>
    <mergeCell ref="E1492:F1492"/>
    <mergeCell ref="A1493:B1493"/>
    <mergeCell ref="E1495:F1495"/>
    <mergeCell ref="E1481:F1481"/>
    <mergeCell ref="E1482:F1482"/>
    <mergeCell ref="E1483:F1483"/>
    <mergeCell ref="E1484:F1484"/>
    <mergeCell ref="E1485:F1485"/>
    <mergeCell ref="E1486:F1486"/>
    <mergeCell ref="E1472:F1472"/>
    <mergeCell ref="C1473:D1473"/>
    <mergeCell ref="A1474:G1474"/>
    <mergeCell ref="A1475:B1475"/>
    <mergeCell ref="E1477:F1477"/>
    <mergeCell ref="A1478:B1478"/>
    <mergeCell ref="A1463:B1463"/>
    <mergeCell ref="E1467:F1467"/>
    <mergeCell ref="E1468:F1468"/>
    <mergeCell ref="E1469:F1469"/>
    <mergeCell ref="E1470:F1470"/>
    <mergeCell ref="E1471:F1471"/>
    <mergeCell ref="C1452:D1452"/>
    <mergeCell ref="A1453:G1453"/>
    <mergeCell ref="A1454:B1454"/>
    <mergeCell ref="E1456:F1456"/>
    <mergeCell ref="A1457:B1457"/>
    <mergeCell ref="E1462:F1462"/>
    <mergeCell ref="E1446:F1446"/>
    <mergeCell ref="E1447:F1447"/>
    <mergeCell ref="E1448:F1448"/>
    <mergeCell ref="E1449:F1449"/>
    <mergeCell ref="E1450:F1450"/>
    <mergeCell ref="E1451:F1451"/>
    <mergeCell ref="E1434:F1434"/>
    <mergeCell ref="C1435:D1435"/>
    <mergeCell ref="A1436:G1436"/>
    <mergeCell ref="A1437:B1437"/>
    <mergeCell ref="E1442:F1442"/>
    <mergeCell ref="A1443:B1443"/>
    <mergeCell ref="A1424:B1424"/>
    <mergeCell ref="E1429:F1429"/>
    <mergeCell ref="E1430:F1430"/>
    <mergeCell ref="E1431:F1431"/>
    <mergeCell ref="E1432:F1432"/>
    <mergeCell ref="E1433:F1433"/>
    <mergeCell ref="E1414:F1414"/>
    <mergeCell ref="E1415:F1415"/>
    <mergeCell ref="C1416:D1416"/>
    <mergeCell ref="A1417:G1417"/>
    <mergeCell ref="A1418:B1418"/>
    <mergeCell ref="E1423:F1423"/>
    <mergeCell ref="E1405:F1405"/>
    <mergeCell ref="A1406:B1406"/>
    <mergeCell ref="E1410:F1410"/>
    <mergeCell ref="E1411:F1411"/>
    <mergeCell ref="E1412:F1412"/>
    <mergeCell ref="E1413:F1413"/>
    <mergeCell ref="E1398:F1398"/>
    <mergeCell ref="E1399:F1399"/>
    <mergeCell ref="E1400:F1400"/>
    <mergeCell ref="C1401:D1401"/>
    <mergeCell ref="A1402:G1402"/>
    <mergeCell ref="A1403:B1403"/>
    <mergeCell ref="A1387:B1387"/>
    <mergeCell ref="E1391:F1391"/>
    <mergeCell ref="A1392:B1392"/>
    <mergeCell ref="E1395:F1395"/>
    <mergeCell ref="E1396:F1396"/>
    <mergeCell ref="E1397:F1397"/>
    <mergeCell ref="E1381:F1381"/>
    <mergeCell ref="E1382:F1382"/>
    <mergeCell ref="E1383:F1383"/>
    <mergeCell ref="E1384:F1384"/>
    <mergeCell ref="C1385:D1385"/>
    <mergeCell ref="A1386:G1386"/>
    <mergeCell ref="A1370:G1370"/>
    <mergeCell ref="A1371:B1371"/>
    <mergeCell ref="E1374:F1374"/>
    <mergeCell ref="A1375:B1375"/>
    <mergeCell ref="E1379:F1379"/>
    <mergeCell ref="E1380:F1380"/>
    <mergeCell ref="E1364:F1364"/>
    <mergeCell ref="E1365:F1365"/>
    <mergeCell ref="E1366:F1366"/>
    <mergeCell ref="E1367:F1367"/>
    <mergeCell ref="E1368:F1368"/>
    <mergeCell ref="C1369:D1369"/>
    <mergeCell ref="C1350:D1350"/>
    <mergeCell ref="A1351:G1351"/>
    <mergeCell ref="A1352:B1352"/>
    <mergeCell ref="E1360:F1360"/>
    <mergeCell ref="A1361:B1361"/>
    <mergeCell ref="E1363:F1363"/>
    <mergeCell ref="E1344:F1344"/>
    <mergeCell ref="E1345:F1345"/>
    <mergeCell ref="E1346:F1346"/>
    <mergeCell ref="E1347:F1347"/>
    <mergeCell ref="E1348:F1348"/>
    <mergeCell ref="E1349:F1349"/>
    <mergeCell ref="E1334:F1334"/>
    <mergeCell ref="C1335:D1335"/>
    <mergeCell ref="A1336:G1336"/>
    <mergeCell ref="A1337:B1337"/>
    <mergeCell ref="E1339:F1339"/>
    <mergeCell ref="A1340:B1340"/>
    <mergeCell ref="A1325:B1325"/>
    <mergeCell ref="E1329:F1329"/>
    <mergeCell ref="E1330:F1330"/>
    <mergeCell ref="E1331:F1331"/>
    <mergeCell ref="E1332:F1332"/>
    <mergeCell ref="E1333:F1333"/>
    <mergeCell ref="E1319:F1319"/>
    <mergeCell ref="E1320:F1320"/>
    <mergeCell ref="E1321:F1321"/>
    <mergeCell ref="E1322:F1322"/>
    <mergeCell ref="C1323:D1323"/>
    <mergeCell ref="A1324:G1324"/>
    <mergeCell ref="A1308:G1308"/>
    <mergeCell ref="A1309:B1309"/>
    <mergeCell ref="E1313:F1313"/>
    <mergeCell ref="A1314:B1314"/>
    <mergeCell ref="E1317:F1317"/>
    <mergeCell ref="E1318:F1318"/>
    <mergeCell ref="E1302:F1302"/>
    <mergeCell ref="E1303:F1303"/>
    <mergeCell ref="E1304:F1304"/>
    <mergeCell ref="E1305:F1305"/>
    <mergeCell ref="E1306:F1306"/>
    <mergeCell ref="C1307:D1307"/>
    <mergeCell ref="E1293:F1293"/>
    <mergeCell ref="E1294:F1294"/>
    <mergeCell ref="C1295:D1295"/>
    <mergeCell ref="A1296:G1296"/>
    <mergeCell ref="A1297:B1297"/>
    <mergeCell ref="E1301:F1301"/>
    <mergeCell ref="A1284:G1284"/>
    <mergeCell ref="A1285:B1285"/>
    <mergeCell ref="E1289:F1289"/>
    <mergeCell ref="E1290:F1290"/>
    <mergeCell ref="E1291:F1291"/>
    <mergeCell ref="E1292:F1292"/>
    <mergeCell ref="E1278:F1278"/>
    <mergeCell ref="E1279:F1279"/>
    <mergeCell ref="E1280:F1280"/>
    <mergeCell ref="E1281:F1281"/>
    <mergeCell ref="E1282:F1282"/>
    <mergeCell ref="C1283:D1283"/>
    <mergeCell ref="E1269:F1269"/>
    <mergeCell ref="E1270:F1270"/>
    <mergeCell ref="C1271:D1271"/>
    <mergeCell ref="A1272:G1272"/>
    <mergeCell ref="A1273:B1273"/>
    <mergeCell ref="E1277:F1277"/>
    <mergeCell ref="E1261:F1261"/>
    <mergeCell ref="A1262:B1262"/>
    <mergeCell ref="E1265:F1265"/>
    <mergeCell ref="E1266:F1266"/>
    <mergeCell ref="E1267:F1267"/>
    <mergeCell ref="E1268:F1268"/>
    <mergeCell ref="E1254:F1254"/>
    <mergeCell ref="E1255:F1255"/>
    <mergeCell ref="E1256:F1256"/>
    <mergeCell ref="C1257:D1257"/>
    <mergeCell ref="A1258:G1258"/>
    <mergeCell ref="A1259:B1259"/>
    <mergeCell ref="C1245:D1245"/>
    <mergeCell ref="A1246:G1246"/>
    <mergeCell ref="A1247:B1247"/>
    <mergeCell ref="E1251:F1251"/>
    <mergeCell ref="E1252:F1252"/>
    <mergeCell ref="E1253:F1253"/>
    <mergeCell ref="E1239:F1239"/>
    <mergeCell ref="E1240:F1240"/>
    <mergeCell ref="E1241:F1241"/>
    <mergeCell ref="E1242:F1242"/>
    <mergeCell ref="E1243:F1243"/>
    <mergeCell ref="E1244:F1244"/>
    <mergeCell ref="E1224:F1224"/>
    <mergeCell ref="C1225:D1225"/>
    <mergeCell ref="A1226:G1226"/>
    <mergeCell ref="A1227:B1227"/>
    <mergeCell ref="E1233:F1233"/>
    <mergeCell ref="A1234:B1234"/>
    <mergeCell ref="A1214:B1214"/>
    <mergeCell ref="E1219:F1219"/>
    <mergeCell ref="E1220:F1220"/>
    <mergeCell ref="E1221:F1221"/>
    <mergeCell ref="E1222:F1222"/>
    <mergeCell ref="E1223:F1223"/>
    <mergeCell ref="E1203:F1203"/>
    <mergeCell ref="E1204:F1204"/>
    <mergeCell ref="C1205:D1205"/>
    <mergeCell ref="A1206:G1206"/>
    <mergeCell ref="A1207:B1207"/>
    <mergeCell ref="E1213:F1213"/>
    <mergeCell ref="E1193:F1193"/>
    <mergeCell ref="A1194:B1194"/>
    <mergeCell ref="E1199:F1199"/>
    <mergeCell ref="E1200:F1200"/>
    <mergeCell ref="E1201:F1201"/>
    <mergeCell ref="E1202:F1202"/>
    <mergeCell ref="E1182:F1182"/>
    <mergeCell ref="E1183:F1183"/>
    <mergeCell ref="E1184:F1184"/>
    <mergeCell ref="C1185:D1185"/>
    <mergeCell ref="A1186:G1186"/>
    <mergeCell ref="A1187:B1187"/>
    <mergeCell ref="A1169:B1169"/>
    <mergeCell ref="E1173:F1173"/>
    <mergeCell ref="A1174:B1174"/>
    <mergeCell ref="E1179:F1179"/>
    <mergeCell ref="E1180:F1180"/>
    <mergeCell ref="E1181:F1181"/>
    <mergeCell ref="E1163:F1163"/>
    <mergeCell ref="E1164:F1164"/>
    <mergeCell ref="E1165:F1165"/>
    <mergeCell ref="E1166:F1166"/>
    <mergeCell ref="C1167:D1167"/>
    <mergeCell ref="A1168:G1168"/>
    <mergeCell ref="A1152:G1152"/>
    <mergeCell ref="A1153:B1153"/>
    <mergeCell ref="E1157:F1157"/>
    <mergeCell ref="A1158:B1158"/>
    <mergeCell ref="E1161:F1161"/>
    <mergeCell ref="E1162:F1162"/>
    <mergeCell ref="E1146:F1146"/>
    <mergeCell ref="E1147:F1147"/>
    <mergeCell ref="E1148:F1148"/>
    <mergeCell ref="E1149:F1149"/>
    <mergeCell ref="E1150:F1150"/>
    <mergeCell ref="C1151:D1151"/>
    <mergeCell ref="C1135:D1135"/>
    <mergeCell ref="A1136:G1136"/>
    <mergeCell ref="A1137:B1137"/>
    <mergeCell ref="E1141:F1141"/>
    <mergeCell ref="A1142:B1142"/>
    <mergeCell ref="E1145:F1145"/>
    <mergeCell ref="E1129:F1129"/>
    <mergeCell ref="E1130:F1130"/>
    <mergeCell ref="E1131:F1131"/>
    <mergeCell ref="E1132:F1132"/>
    <mergeCell ref="E1133:F1133"/>
    <mergeCell ref="E1134:F1134"/>
    <mergeCell ref="E1118:F1118"/>
    <mergeCell ref="C1119:D1119"/>
    <mergeCell ref="A1120:G1120"/>
    <mergeCell ref="A1121:B1121"/>
    <mergeCell ref="E1125:F1125"/>
    <mergeCell ref="A1126:B1126"/>
    <mergeCell ref="A1110:B1110"/>
    <mergeCell ref="E1113:F1113"/>
    <mergeCell ref="E1114:F1114"/>
    <mergeCell ref="E1115:F1115"/>
    <mergeCell ref="E1116:F1116"/>
    <mergeCell ref="E1117:F1117"/>
    <mergeCell ref="E1101:F1101"/>
    <mergeCell ref="E1102:F1102"/>
    <mergeCell ref="C1103:D1103"/>
    <mergeCell ref="A1104:G1104"/>
    <mergeCell ref="A1105:B1105"/>
    <mergeCell ref="E1109:F1109"/>
    <mergeCell ref="E1093:F1093"/>
    <mergeCell ref="A1094:B1094"/>
    <mergeCell ref="E1097:F1097"/>
    <mergeCell ref="E1098:F1098"/>
    <mergeCell ref="E1099:F1099"/>
    <mergeCell ref="E1100:F1100"/>
    <mergeCell ref="E1085:F1085"/>
    <mergeCell ref="E1086:F1086"/>
    <mergeCell ref="E1087:F1087"/>
    <mergeCell ref="C1088:D1088"/>
    <mergeCell ref="A1089:G1089"/>
    <mergeCell ref="A1090:B1090"/>
    <mergeCell ref="A1074:B1074"/>
    <mergeCell ref="E1078:F1078"/>
    <mergeCell ref="A1079:B1079"/>
    <mergeCell ref="E1082:F1082"/>
    <mergeCell ref="E1083:F1083"/>
    <mergeCell ref="E1084:F1084"/>
    <mergeCell ref="E1068:F1068"/>
    <mergeCell ref="E1069:F1069"/>
    <mergeCell ref="E1070:F1070"/>
    <mergeCell ref="E1071:F1071"/>
    <mergeCell ref="C1072:D1072"/>
    <mergeCell ref="A1073:G1073"/>
    <mergeCell ref="A1057:G1057"/>
    <mergeCell ref="A1058:B1058"/>
    <mergeCell ref="E1062:F1062"/>
    <mergeCell ref="A1063:B1063"/>
    <mergeCell ref="E1066:F1066"/>
    <mergeCell ref="E1067:F1067"/>
    <mergeCell ref="E1051:F1051"/>
    <mergeCell ref="E1052:F1052"/>
    <mergeCell ref="E1053:F1053"/>
    <mergeCell ref="E1054:F1054"/>
    <mergeCell ref="E1055:F1055"/>
    <mergeCell ref="C1056:D1056"/>
    <mergeCell ref="C1042:D1042"/>
    <mergeCell ref="A1043:G1043"/>
    <mergeCell ref="A1044:B1044"/>
    <mergeCell ref="E1046:F1046"/>
    <mergeCell ref="A1047:B1047"/>
    <mergeCell ref="E1050:F1050"/>
    <mergeCell ref="E1036:F1036"/>
    <mergeCell ref="E1037:F1037"/>
    <mergeCell ref="E1038:F1038"/>
    <mergeCell ref="E1039:F1039"/>
    <mergeCell ref="E1040:F1040"/>
    <mergeCell ref="E1041:F1041"/>
    <mergeCell ref="E1026:F1026"/>
    <mergeCell ref="C1027:D1027"/>
    <mergeCell ref="A1028:G1028"/>
    <mergeCell ref="A1029:B1029"/>
    <mergeCell ref="E1031:F1031"/>
    <mergeCell ref="A1032:B1032"/>
    <mergeCell ref="A1018:B1018"/>
    <mergeCell ref="E1021:F1021"/>
    <mergeCell ref="E1022:F1022"/>
    <mergeCell ref="E1023:F1023"/>
    <mergeCell ref="E1024:F1024"/>
    <mergeCell ref="E1025:F1025"/>
    <mergeCell ref="E1010:F1010"/>
    <mergeCell ref="E1011:F1011"/>
    <mergeCell ref="C1012:D1012"/>
    <mergeCell ref="A1013:G1013"/>
    <mergeCell ref="A1014:B1014"/>
    <mergeCell ref="E1017:F1017"/>
    <mergeCell ref="E1002:F1002"/>
    <mergeCell ref="A1003:B1003"/>
    <mergeCell ref="E1006:F1006"/>
    <mergeCell ref="E1007:F1007"/>
    <mergeCell ref="E1008:F1008"/>
    <mergeCell ref="E1009:F1009"/>
    <mergeCell ref="E993:F993"/>
    <mergeCell ref="E994:F994"/>
    <mergeCell ref="E995:F995"/>
    <mergeCell ref="C996:D996"/>
    <mergeCell ref="A997:G997"/>
    <mergeCell ref="A998:B998"/>
    <mergeCell ref="A982:B982"/>
    <mergeCell ref="E986:F986"/>
    <mergeCell ref="A987:B987"/>
    <mergeCell ref="E990:F990"/>
    <mergeCell ref="E991:F991"/>
    <mergeCell ref="E992:F992"/>
    <mergeCell ref="E976:F976"/>
    <mergeCell ref="E977:F977"/>
    <mergeCell ref="E978:F978"/>
    <mergeCell ref="E979:F979"/>
    <mergeCell ref="C980:D980"/>
    <mergeCell ref="A981:G981"/>
    <mergeCell ref="E966:F966"/>
    <mergeCell ref="C967:D967"/>
    <mergeCell ref="A968:G968"/>
    <mergeCell ref="A969:B969"/>
    <mergeCell ref="E974:F974"/>
    <mergeCell ref="E975:F975"/>
    <mergeCell ref="A957:B957"/>
    <mergeCell ref="E961:F961"/>
    <mergeCell ref="E962:F962"/>
    <mergeCell ref="E963:F963"/>
    <mergeCell ref="E964:F964"/>
    <mergeCell ref="E965:F965"/>
    <mergeCell ref="E948:F948"/>
    <mergeCell ref="E949:F949"/>
    <mergeCell ref="C950:D950"/>
    <mergeCell ref="A951:G951"/>
    <mergeCell ref="A952:B952"/>
    <mergeCell ref="E956:F956"/>
    <mergeCell ref="E940:F940"/>
    <mergeCell ref="A941:B941"/>
    <mergeCell ref="E944:F944"/>
    <mergeCell ref="E945:F945"/>
    <mergeCell ref="E946:F946"/>
    <mergeCell ref="E947:F947"/>
    <mergeCell ref="E929:F929"/>
    <mergeCell ref="E930:F930"/>
    <mergeCell ref="E931:F931"/>
    <mergeCell ref="C932:D932"/>
    <mergeCell ref="A933:G933"/>
    <mergeCell ref="A934:B934"/>
    <mergeCell ref="A919:B919"/>
    <mergeCell ref="E921:F921"/>
    <mergeCell ref="A922:B922"/>
    <mergeCell ref="E926:F926"/>
    <mergeCell ref="E927:F927"/>
    <mergeCell ref="E928:F928"/>
    <mergeCell ref="E913:F913"/>
    <mergeCell ref="E914:F914"/>
    <mergeCell ref="E915:F915"/>
    <mergeCell ref="E916:F916"/>
    <mergeCell ref="C917:D917"/>
    <mergeCell ref="A918:G918"/>
    <mergeCell ref="A901:G901"/>
    <mergeCell ref="A902:B902"/>
    <mergeCell ref="E906:F906"/>
    <mergeCell ref="A907:B907"/>
    <mergeCell ref="E911:F911"/>
    <mergeCell ref="E912:F912"/>
    <mergeCell ref="E895:F895"/>
    <mergeCell ref="E896:F896"/>
    <mergeCell ref="E897:F897"/>
    <mergeCell ref="E898:F898"/>
    <mergeCell ref="E899:F899"/>
    <mergeCell ref="C900:D900"/>
    <mergeCell ref="C878:D878"/>
    <mergeCell ref="A879:G879"/>
    <mergeCell ref="A880:B880"/>
    <mergeCell ref="E885:F885"/>
    <mergeCell ref="A886:B886"/>
    <mergeCell ref="E894:F894"/>
    <mergeCell ref="E872:F872"/>
    <mergeCell ref="E873:F873"/>
    <mergeCell ref="E874:F874"/>
    <mergeCell ref="E875:F875"/>
    <mergeCell ref="E876:F876"/>
    <mergeCell ref="E877:F877"/>
    <mergeCell ref="E863:F863"/>
    <mergeCell ref="C864:D864"/>
    <mergeCell ref="A865:G865"/>
    <mergeCell ref="A866:B866"/>
    <mergeCell ref="E868:F868"/>
    <mergeCell ref="A869:B869"/>
    <mergeCell ref="A850:B850"/>
    <mergeCell ref="E858:F858"/>
    <mergeCell ref="E859:F859"/>
    <mergeCell ref="E860:F860"/>
    <mergeCell ref="E861:F861"/>
    <mergeCell ref="E862:F862"/>
    <mergeCell ref="E840:F840"/>
    <mergeCell ref="E841:F841"/>
    <mergeCell ref="C842:D842"/>
    <mergeCell ref="A843:G843"/>
    <mergeCell ref="A844:B844"/>
    <mergeCell ref="E849:F849"/>
    <mergeCell ref="E828:F828"/>
    <mergeCell ref="A829:B829"/>
    <mergeCell ref="E836:F836"/>
    <mergeCell ref="E837:F837"/>
    <mergeCell ref="E838:F838"/>
    <mergeCell ref="E839:F839"/>
    <mergeCell ref="E820:F820"/>
    <mergeCell ref="E821:F821"/>
    <mergeCell ref="E822:F822"/>
    <mergeCell ref="C823:D823"/>
    <mergeCell ref="A824:G824"/>
    <mergeCell ref="A825:B825"/>
    <mergeCell ref="A808:B808"/>
    <mergeCell ref="E810:F810"/>
    <mergeCell ref="A811:B811"/>
    <mergeCell ref="E817:F817"/>
    <mergeCell ref="E818:F818"/>
    <mergeCell ref="E819:F819"/>
    <mergeCell ref="E802:F802"/>
    <mergeCell ref="E803:F803"/>
    <mergeCell ref="E804:F804"/>
    <mergeCell ref="E805:F805"/>
    <mergeCell ref="C806:D806"/>
    <mergeCell ref="A807:G807"/>
    <mergeCell ref="E791:F791"/>
    <mergeCell ref="A792:B792"/>
    <mergeCell ref="E795:F795"/>
    <mergeCell ref="A796:B796"/>
    <mergeCell ref="E800:F800"/>
    <mergeCell ref="E801:F801"/>
    <mergeCell ref="E782:F782"/>
    <mergeCell ref="E783:F783"/>
    <mergeCell ref="E784:F784"/>
    <mergeCell ref="C785:D785"/>
    <mergeCell ref="A786:G786"/>
    <mergeCell ref="A787:B787"/>
    <mergeCell ref="A770:B770"/>
    <mergeCell ref="E772:F772"/>
    <mergeCell ref="A773:B773"/>
    <mergeCell ref="E779:F779"/>
    <mergeCell ref="E780:F780"/>
    <mergeCell ref="E781:F781"/>
    <mergeCell ref="E764:F764"/>
    <mergeCell ref="E765:F765"/>
    <mergeCell ref="E766:F766"/>
    <mergeCell ref="E767:F767"/>
    <mergeCell ref="C768:D768"/>
    <mergeCell ref="A769:G769"/>
    <mergeCell ref="A753:G753"/>
    <mergeCell ref="A754:B754"/>
    <mergeCell ref="E758:F758"/>
    <mergeCell ref="A759:B759"/>
    <mergeCell ref="E762:F762"/>
    <mergeCell ref="E763:F763"/>
    <mergeCell ref="E747:F747"/>
    <mergeCell ref="E748:F748"/>
    <mergeCell ref="E749:F749"/>
    <mergeCell ref="E750:F750"/>
    <mergeCell ref="E751:F751"/>
    <mergeCell ref="C752:D752"/>
    <mergeCell ref="A735:B735"/>
    <mergeCell ref="E737:F737"/>
    <mergeCell ref="A738:B738"/>
    <mergeCell ref="E741:F741"/>
    <mergeCell ref="A742:B742"/>
    <mergeCell ref="E746:F746"/>
    <mergeCell ref="E729:F729"/>
    <mergeCell ref="E730:F730"/>
    <mergeCell ref="E731:F731"/>
    <mergeCell ref="E732:F732"/>
    <mergeCell ref="C733:D733"/>
    <mergeCell ref="A734:G734"/>
    <mergeCell ref="A718:G718"/>
    <mergeCell ref="A719:B719"/>
    <mergeCell ref="E722:F722"/>
    <mergeCell ref="A723:B723"/>
    <mergeCell ref="E727:F727"/>
    <mergeCell ref="E728:F728"/>
    <mergeCell ref="E712:F712"/>
    <mergeCell ref="E713:F713"/>
    <mergeCell ref="E714:F714"/>
    <mergeCell ref="E715:F715"/>
    <mergeCell ref="E716:F716"/>
    <mergeCell ref="C717:D717"/>
    <mergeCell ref="C701:D701"/>
    <mergeCell ref="A702:G702"/>
    <mergeCell ref="A703:B703"/>
    <mergeCell ref="E706:F706"/>
    <mergeCell ref="A707:B707"/>
    <mergeCell ref="E711:F711"/>
    <mergeCell ref="E695:F695"/>
    <mergeCell ref="E696:F696"/>
    <mergeCell ref="E697:F697"/>
    <mergeCell ref="E698:F698"/>
    <mergeCell ref="E699:F699"/>
    <mergeCell ref="E700:F700"/>
    <mergeCell ref="E684:F684"/>
    <mergeCell ref="C685:D685"/>
    <mergeCell ref="A686:G686"/>
    <mergeCell ref="A687:B687"/>
    <mergeCell ref="E691:F691"/>
    <mergeCell ref="A692:B692"/>
    <mergeCell ref="A676:B676"/>
    <mergeCell ref="E679:F679"/>
    <mergeCell ref="E680:F680"/>
    <mergeCell ref="E681:F681"/>
    <mergeCell ref="E682:F682"/>
    <mergeCell ref="E683:F683"/>
    <mergeCell ref="E669:F669"/>
    <mergeCell ref="E670:F670"/>
    <mergeCell ref="C671:D671"/>
    <mergeCell ref="A672:G672"/>
    <mergeCell ref="A673:B673"/>
    <mergeCell ref="E675:F675"/>
    <mergeCell ref="E662:F662"/>
    <mergeCell ref="A663:B663"/>
    <mergeCell ref="E665:F665"/>
    <mergeCell ref="E666:F666"/>
    <mergeCell ref="E667:F667"/>
    <mergeCell ref="E668:F668"/>
    <mergeCell ref="E655:F655"/>
    <mergeCell ref="E656:F656"/>
    <mergeCell ref="E657:F657"/>
    <mergeCell ref="C658:D658"/>
    <mergeCell ref="A659:G659"/>
    <mergeCell ref="A660:B660"/>
    <mergeCell ref="A644:B644"/>
    <mergeCell ref="E647:F647"/>
    <mergeCell ref="A648:B648"/>
    <mergeCell ref="E652:F652"/>
    <mergeCell ref="E653:F653"/>
    <mergeCell ref="E654:F654"/>
    <mergeCell ref="E637:F637"/>
    <mergeCell ref="E638:F638"/>
    <mergeCell ref="C639:D639"/>
    <mergeCell ref="A640:G640"/>
    <mergeCell ref="A641:B641"/>
    <mergeCell ref="E643:F643"/>
    <mergeCell ref="E626:F626"/>
    <mergeCell ref="A627:B627"/>
    <mergeCell ref="E633:F633"/>
    <mergeCell ref="E634:F634"/>
    <mergeCell ref="E635:F635"/>
    <mergeCell ref="E636:F636"/>
    <mergeCell ref="E619:F619"/>
    <mergeCell ref="E620:F620"/>
    <mergeCell ref="E621:F621"/>
    <mergeCell ref="C622:D622"/>
    <mergeCell ref="A623:G623"/>
    <mergeCell ref="A624:B624"/>
    <mergeCell ref="A608:B608"/>
    <mergeCell ref="E611:F611"/>
    <mergeCell ref="A612:B612"/>
    <mergeCell ref="E616:F616"/>
    <mergeCell ref="E617:F617"/>
    <mergeCell ref="E618:F618"/>
    <mergeCell ref="E602:F602"/>
    <mergeCell ref="E603:F603"/>
    <mergeCell ref="E604:F604"/>
    <mergeCell ref="E605:F605"/>
    <mergeCell ref="C606:D606"/>
    <mergeCell ref="A607:G607"/>
    <mergeCell ref="A591:G591"/>
    <mergeCell ref="A592:B592"/>
    <mergeCell ref="E595:F595"/>
    <mergeCell ref="A596:B596"/>
    <mergeCell ref="E600:F600"/>
    <mergeCell ref="E601:F601"/>
    <mergeCell ref="E585:F585"/>
    <mergeCell ref="E586:F586"/>
    <mergeCell ref="E587:F587"/>
    <mergeCell ref="E588:F588"/>
    <mergeCell ref="E589:F589"/>
    <mergeCell ref="C590:D590"/>
    <mergeCell ref="C572:D572"/>
    <mergeCell ref="A573:G573"/>
    <mergeCell ref="A574:B574"/>
    <mergeCell ref="E578:F578"/>
    <mergeCell ref="A579:B579"/>
    <mergeCell ref="E584:F584"/>
    <mergeCell ref="E566:F566"/>
    <mergeCell ref="E567:F567"/>
    <mergeCell ref="E568:F568"/>
    <mergeCell ref="E569:F569"/>
    <mergeCell ref="E570:F570"/>
    <mergeCell ref="E571:F571"/>
    <mergeCell ref="E554:F554"/>
    <mergeCell ref="C555:D555"/>
    <mergeCell ref="A556:G556"/>
    <mergeCell ref="A557:B557"/>
    <mergeCell ref="E559:F559"/>
    <mergeCell ref="A560:B560"/>
    <mergeCell ref="A545:B545"/>
    <mergeCell ref="E549:F549"/>
    <mergeCell ref="E550:F550"/>
    <mergeCell ref="E551:F551"/>
    <mergeCell ref="E552:F552"/>
    <mergeCell ref="E553:F553"/>
    <mergeCell ref="E537:F537"/>
    <mergeCell ref="E538:F538"/>
    <mergeCell ref="C539:D539"/>
    <mergeCell ref="A540:G540"/>
    <mergeCell ref="A541:B541"/>
    <mergeCell ref="E544:F544"/>
    <mergeCell ref="E528:F528"/>
    <mergeCell ref="A529:B529"/>
    <mergeCell ref="E533:F533"/>
    <mergeCell ref="E534:F534"/>
    <mergeCell ref="E535:F535"/>
    <mergeCell ref="E536:F536"/>
    <mergeCell ref="E520:F520"/>
    <mergeCell ref="E521:F521"/>
    <mergeCell ref="E522:F522"/>
    <mergeCell ref="C523:D523"/>
    <mergeCell ref="A524:G524"/>
    <mergeCell ref="A525:B525"/>
    <mergeCell ref="A509:B509"/>
    <mergeCell ref="E512:F512"/>
    <mergeCell ref="A513:B513"/>
    <mergeCell ref="E517:F517"/>
    <mergeCell ref="E518:F518"/>
    <mergeCell ref="E519:F519"/>
    <mergeCell ref="E500:F500"/>
    <mergeCell ref="E501:F501"/>
    <mergeCell ref="C502:D502"/>
    <mergeCell ref="A503:G503"/>
    <mergeCell ref="A504:B504"/>
    <mergeCell ref="E508:F508"/>
    <mergeCell ref="E489:F489"/>
    <mergeCell ref="A490:B490"/>
    <mergeCell ref="E496:F496"/>
    <mergeCell ref="E497:F497"/>
    <mergeCell ref="E498:F498"/>
    <mergeCell ref="E499:F499"/>
    <mergeCell ref="E482:F482"/>
    <mergeCell ref="E483:F483"/>
    <mergeCell ref="E484:F484"/>
    <mergeCell ref="C485:D485"/>
    <mergeCell ref="A486:G486"/>
    <mergeCell ref="A487:B487"/>
    <mergeCell ref="A471:B471"/>
    <mergeCell ref="E474:F474"/>
    <mergeCell ref="A475:B475"/>
    <mergeCell ref="E479:F479"/>
    <mergeCell ref="E480:F480"/>
    <mergeCell ref="E481:F481"/>
    <mergeCell ref="E465:F465"/>
    <mergeCell ref="E466:F466"/>
    <mergeCell ref="E467:F467"/>
    <mergeCell ref="E468:F468"/>
    <mergeCell ref="C469:D469"/>
    <mergeCell ref="A470:G470"/>
    <mergeCell ref="A454:G454"/>
    <mergeCell ref="A455:B455"/>
    <mergeCell ref="E458:F458"/>
    <mergeCell ref="A459:B459"/>
    <mergeCell ref="E463:F463"/>
    <mergeCell ref="E464:F464"/>
    <mergeCell ref="E448:F448"/>
    <mergeCell ref="E449:F449"/>
    <mergeCell ref="E450:F450"/>
    <mergeCell ref="E451:F451"/>
    <mergeCell ref="E452:F452"/>
    <mergeCell ref="C453:D453"/>
    <mergeCell ref="C437:D437"/>
    <mergeCell ref="A438:G438"/>
    <mergeCell ref="A439:B439"/>
    <mergeCell ref="E442:F442"/>
    <mergeCell ref="A443:B443"/>
    <mergeCell ref="E447:F447"/>
    <mergeCell ref="E431:F431"/>
    <mergeCell ref="E432:F432"/>
    <mergeCell ref="E433:F433"/>
    <mergeCell ref="E434:F434"/>
    <mergeCell ref="E435:F435"/>
    <mergeCell ref="E436:F436"/>
    <mergeCell ref="E418:F418"/>
    <mergeCell ref="C419:D419"/>
    <mergeCell ref="A420:G420"/>
    <mergeCell ref="A421:B421"/>
    <mergeCell ref="E425:F425"/>
    <mergeCell ref="A426:B426"/>
    <mergeCell ref="A407:B407"/>
    <mergeCell ref="E413:F413"/>
    <mergeCell ref="E414:F414"/>
    <mergeCell ref="E415:F415"/>
    <mergeCell ref="E416:F416"/>
    <mergeCell ref="E417:F417"/>
    <mergeCell ref="E400:F400"/>
    <mergeCell ref="E401:F401"/>
    <mergeCell ref="C402:D402"/>
    <mergeCell ref="A403:G403"/>
    <mergeCell ref="A404:B404"/>
    <mergeCell ref="E406:F406"/>
    <mergeCell ref="E391:F391"/>
    <mergeCell ref="A392:B392"/>
    <mergeCell ref="E396:F396"/>
    <mergeCell ref="E397:F397"/>
    <mergeCell ref="E398:F398"/>
    <mergeCell ref="E399:F399"/>
    <mergeCell ref="E383:F383"/>
    <mergeCell ref="E384:F384"/>
    <mergeCell ref="E385:F385"/>
    <mergeCell ref="C386:D386"/>
    <mergeCell ref="A387:G387"/>
    <mergeCell ref="A388:B388"/>
    <mergeCell ref="A372:B372"/>
    <mergeCell ref="E375:F375"/>
    <mergeCell ref="A376:B376"/>
    <mergeCell ref="E380:F380"/>
    <mergeCell ref="E381:F381"/>
    <mergeCell ref="E382:F382"/>
    <mergeCell ref="E366:F366"/>
    <mergeCell ref="E367:F367"/>
    <mergeCell ref="E368:F368"/>
    <mergeCell ref="E369:F369"/>
    <mergeCell ref="C370:D370"/>
    <mergeCell ref="A371:G371"/>
    <mergeCell ref="E355:F355"/>
    <mergeCell ref="A356:B356"/>
    <mergeCell ref="E359:F359"/>
    <mergeCell ref="A360:B360"/>
    <mergeCell ref="E364:F364"/>
    <mergeCell ref="E365:F365"/>
    <mergeCell ref="E346:F346"/>
    <mergeCell ref="E347:F347"/>
    <mergeCell ref="E348:F348"/>
    <mergeCell ref="C349:D349"/>
    <mergeCell ref="A350:G350"/>
    <mergeCell ref="A351:B351"/>
    <mergeCell ref="A335:B335"/>
    <mergeCell ref="E337:F337"/>
    <mergeCell ref="A338:B338"/>
    <mergeCell ref="E343:F343"/>
    <mergeCell ref="E344:F344"/>
    <mergeCell ref="E345:F345"/>
    <mergeCell ref="E329:F329"/>
    <mergeCell ref="E330:F330"/>
    <mergeCell ref="E331:F331"/>
    <mergeCell ref="E332:F332"/>
    <mergeCell ref="C333:D333"/>
    <mergeCell ref="A334:G334"/>
    <mergeCell ref="A318:G318"/>
    <mergeCell ref="A319:B319"/>
    <mergeCell ref="E322:F322"/>
    <mergeCell ref="A323:B323"/>
    <mergeCell ref="E327:F327"/>
    <mergeCell ref="E328:F328"/>
    <mergeCell ref="E312:F312"/>
    <mergeCell ref="E313:F313"/>
    <mergeCell ref="E314:F314"/>
    <mergeCell ref="E315:F315"/>
    <mergeCell ref="E316:F316"/>
    <mergeCell ref="C317:D317"/>
    <mergeCell ref="C301:D301"/>
    <mergeCell ref="A302:G302"/>
    <mergeCell ref="A303:B303"/>
    <mergeCell ref="E306:F306"/>
    <mergeCell ref="A307:B307"/>
    <mergeCell ref="E311:F311"/>
    <mergeCell ref="E295:F295"/>
    <mergeCell ref="E296:F296"/>
    <mergeCell ref="E297:F297"/>
    <mergeCell ref="E298:F298"/>
    <mergeCell ref="E299:F299"/>
    <mergeCell ref="E300:F300"/>
    <mergeCell ref="E279:F279"/>
    <mergeCell ref="C280:D280"/>
    <mergeCell ref="A281:G281"/>
    <mergeCell ref="A282:B282"/>
    <mergeCell ref="E289:F289"/>
    <mergeCell ref="A290:B290"/>
    <mergeCell ref="A269:B269"/>
    <mergeCell ref="E274:F274"/>
    <mergeCell ref="E275:F275"/>
    <mergeCell ref="E276:F276"/>
    <mergeCell ref="E277:F277"/>
    <mergeCell ref="E278:F278"/>
    <mergeCell ref="E260:F260"/>
    <mergeCell ref="E261:F261"/>
    <mergeCell ref="C262:D262"/>
    <mergeCell ref="A263:G263"/>
    <mergeCell ref="A264:B264"/>
    <mergeCell ref="E268:F268"/>
    <mergeCell ref="A251:G251"/>
    <mergeCell ref="A252:B252"/>
    <mergeCell ref="E256:F256"/>
    <mergeCell ref="E257:F257"/>
    <mergeCell ref="E258:F258"/>
    <mergeCell ref="E259:F259"/>
    <mergeCell ref="E245:F245"/>
    <mergeCell ref="E246:F246"/>
    <mergeCell ref="E247:F247"/>
    <mergeCell ref="E248:F248"/>
    <mergeCell ref="E249:F249"/>
    <mergeCell ref="C250:D250"/>
    <mergeCell ref="C234:D234"/>
    <mergeCell ref="A235:G235"/>
    <mergeCell ref="A236:B236"/>
    <mergeCell ref="E238:F238"/>
    <mergeCell ref="A239:B239"/>
    <mergeCell ref="E244:F244"/>
    <mergeCell ref="E228:F228"/>
    <mergeCell ref="E229:F229"/>
    <mergeCell ref="E230:F230"/>
    <mergeCell ref="E231:F231"/>
    <mergeCell ref="E232:F232"/>
    <mergeCell ref="E233:F233"/>
    <mergeCell ref="E217:F217"/>
    <mergeCell ref="C218:D218"/>
    <mergeCell ref="A219:G219"/>
    <mergeCell ref="A220:B220"/>
    <mergeCell ref="E223:F223"/>
    <mergeCell ref="A224:B224"/>
    <mergeCell ref="A208:B208"/>
    <mergeCell ref="E212:F212"/>
    <mergeCell ref="E213:F213"/>
    <mergeCell ref="E214:F214"/>
    <mergeCell ref="E215:F215"/>
    <mergeCell ref="E216:F216"/>
    <mergeCell ref="E200:F200"/>
    <mergeCell ref="E201:F201"/>
    <mergeCell ref="C202:D202"/>
    <mergeCell ref="A203:G203"/>
    <mergeCell ref="A204:B204"/>
    <mergeCell ref="E207:F207"/>
    <mergeCell ref="E191:F191"/>
    <mergeCell ref="A192:B192"/>
    <mergeCell ref="E196:F196"/>
    <mergeCell ref="E197:F197"/>
    <mergeCell ref="E198:F198"/>
    <mergeCell ref="E199:F199"/>
    <mergeCell ref="E183:F183"/>
    <mergeCell ref="E184:F184"/>
    <mergeCell ref="E185:F185"/>
    <mergeCell ref="C186:D186"/>
    <mergeCell ref="A187:G187"/>
    <mergeCell ref="A188:B188"/>
    <mergeCell ref="A167:B167"/>
    <mergeCell ref="E174:F174"/>
    <mergeCell ref="A175:B175"/>
    <mergeCell ref="E180:F180"/>
    <mergeCell ref="E181:F181"/>
    <mergeCell ref="E182:F182"/>
    <mergeCell ref="E161:F161"/>
    <mergeCell ref="E162:F162"/>
    <mergeCell ref="E163:F163"/>
    <mergeCell ref="E164:F164"/>
    <mergeCell ref="C165:D165"/>
    <mergeCell ref="A166:G166"/>
    <mergeCell ref="E152:F152"/>
    <mergeCell ref="C153:D153"/>
    <mergeCell ref="A154:G154"/>
    <mergeCell ref="A155:B155"/>
    <mergeCell ref="E159:F159"/>
    <mergeCell ref="E160:F160"/>
    <mergeCell ref="A141:B141"/>
    <mergeCell ref="E147:F147"/>
    <mergeCell ref="E148:F148"/>
    <mergeCell ref="E149:F149"/>
    <mergeCell ref="E150:F150"/>
    <mergeCell ref="E151:F151"/>
    <mergeCell ref="E134:F134"/>
    <mergeCell ref="E135:F135"/>
    <mergeCell ref="C136:D136"/>
    <mergeCell ref="A137:G137"/>
    <mergeCell ref="A138:B138"/>
    <mergeCell ref="E140:F140"/>
    <mergeCell ref="A124:G124"/>
    <mergeCell ref="A125:B125"/>
    <mergeCell ref="E130:F130"/>
    <mergeCell ref="E131:F131"/>
    <mergeCell ref="E132:F132"/>
    <mergeCell ref="E133:F133"/>
    <mergeCell ref="E118:F118"/>
    <mergeCell ref="E119:F119"/>
    <mergeCell ref="E120:F120"/>
    <mergeCell ref="E121:F121"/>
    <mergeCell ref="E122:F122"/>
    <mergeCell ref="C123:D123"/>
    <mergeCell ref="E108:F108"/>
    <mergeCell ref="E109:F109"/>
    <mergeCell ref="C110:D110"/>
    <mergeCell ref="A111:G111"/>
    <mergeCell ref="A112:B112"/>
    <mergeCell ref="E117:F117"/>
    <mergeCell ref="A101:G101"/>
    <mergeCell ref="A102:B102"/>
    <mergeCell ref="E104:F104"/>
    <mergeCell ref="E105:F105"/>
    <mergeCell ref="E106:F106"/>
    <mergeCell ref="E107:F107"/>
    <mergeCell ref="E95:F95"/>
    <mergeCell ref="E96:F96"/>
    <mergeCell ref="E97:F97"/>
    <mergeCell ref="E98:F98"/>
    <mergeCell ref="E99:F99"/>
    <mergeCell ref="C100:D100"/>
    <mergeCell ref="C83:D83"/>
    <mergeCell ref="A84:G84"/>
    <mergeCell ref="A85:B85"/>
    <mergeCell ref="E87:F87"/>
    <mergeCell ref="A88:B88"/>
    <mergeCell ref="E94:F94"/>
    <mergeCell ref="E77:F77"/>
    <mergeCell ref="E78:F78"/>
    <mergeCell ref="E79:F79"/>
    <mergeCell ref="E80:F80"/>
    <mergeCell ref="E81:F81"/>
    <mergeCell ref="E82:F82"/>
    <mergeCell ref="E67:F67"/>
    <mergeCell ref="E68:F68"/>
    <mergeCell ref="E69:F69"/>
    <mergeCell ref="C70:D70"/>
    <mergeCell ref="A71:G71"/>
    <mergeCell ref="A72:B72"/>
    <mergeCell ref="A55:B55"/>
    <mergeCell ref="E60:F60"/>
    <mergeCell ref="A61:B61"/>
    <mergeCell ref="E64:F64"/>
    <mergeCell ref="E65:F65"/>
    <mergeCell ref="E66:F66"/>
    <mergeCell ref="C2:D2"/>
    <mergeCell ref="A3:G3"/>
    <mergeCell ref="A4:B4"/>
    <mergeCell ref="E8:F8"/>
    <mergeCell ref="A9:B9"/>
    <mergeCell ref="E12:F12"/>
    <mergeCell ref="E49:F49"/>
    <mergeCell ref="E50:F50"/>
    <mergeCell ref="E51:F51"/>
    <mergeCell ref="E52:F52"/>
    <mergeCell ref="C53:D53"/>
    <mergeCell ref="A54:G54"/>
    <mergeCell ref="A19:G19"/>
    <mergeCell ref="A20:B20"/>
    <mergeCell ref="E22:F22"/>
    <mergeCell ref="A23:B23"/>
    <mergeCell ref="E47:F47"/>
    <mergeCell ref="E48:F48"/>
    <mergeCell ref="E13:F13"/>
    <mergeCell ref="E14:F14"/>
    <mergeCell ref="E15:F15"/>
    <mergeCell ref="E16:F16"/>
    <mergeCell ref="E17:F17"/>
    <mergeCell ref="C18:D18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73"/>
  <sheetViews>
    <sheetView topLeftCell="A28" workbookViewId="0">
      <selection activeCell="G34" sqref="G34"/>
    </sheetView>
  </sheetViews>
  <sheetFormatPr defaultRowHeight="15" x14ac:dyDescent="0.25"/>
  <cols>
    <col min="1" max="1" width="8.42578125" style="164" customWidth="1"/>
    <col min="2" max="2" width="39.140625" style="164" customWidth="1"/>
    <col min="3" max="3" width="10" style="164" customWidth="1"/>
    <col min="4" max="4" width="5" style="164" customWidth="1"/>
    <col min="5" max="7" width="10" style="164" customWidth="1"/>
  </cols>
  <sheetData>
    <row r="1" spans="1:7" x14ac:dyDescent="0.25">
      <c r="A1" s="238" t="s">
        <v>2619</v>
      </c>
      <c r="B1" s="239"/>
      <c r="C1" s="239"/>
      <c r="D1" s="239"/>
      <c r="E1" s="239"/>
      <c r="F1" s="239"/>
      <c r="G1" s="240"/>
    </row>
    <row r="2" spans="1:7" x14ac:dyDescent="0.25">
      <c r="A2" s="165"/>
      <c r="B2" s="165"/>
      <c r="C2" s="230"/>
      <c r="D2" s="230"/>
      <c r="E2" s="165"/>
      <c r="F2" s="165"/>
      <c r="G2" s="165"/>
    </row>
    <row r="3" spans="1:7" x14ac:dyDescent="0.25">
      <c r="A3" s="231" t="s">
        <v>1895</v>
      </c>
      <c r="B3" s="231"/>
      <c r="C3" s="231"/>
      <c r="D3" s="231"/>
      <c r="E3" s="231"/>
      <c r="F3" s="231"/>
      <c r="G3" s="231"/>
    </row>
    <row r="4" spans="1:7" ht="22.5" x14ac:dyDescent="0.25">
      <c r="A4" s="232" t="s">
        <v>243</v>
      </c>
      <c r="B4" s="232"/>
      <c r="C4" s="166" t="s">
        <v>226</v>
      </c>
      <c r="D4" s="166" t="s">
        <v>227</v>
      </c>
      <c r="E4" s="166" t="s">
        <v>228</v>
      </c>
      <c r="F4" s="166" t="s">
        <v>229</v>
      </c>
      <c r="G4" s="166" t="s">
        <v>3</v>
      </c>
    </row>
    <row r="5" spans="1:7" x14ac:dyDescent="0.25">
      <c r="A5" s="167" t="s">
        <v>1896</v>
      </c>
      <c r="B5" s="168" t="s">
        <v>1897</v>
      </c>
      <c r="C5" s="167" t="s">
        <v>242</v>
      </c>
      <c r="D5" s="167" t="s">
        <v>232</v>
      </c>
      <c r="E5" s="169">
        <v>1.2E-2</v>
      </c>
      <c r="F5" s="170">
        <v>8.59</v>
      </c>
      <c r="G5" s="170">
        <v>0.10308</v>
      </c>
    </row>
    <row r="6" spans="1:7" x14ac:dyDescent="0.25">
      <c r="A6" s="165"/>
      <c r="B6" s="165"/>
      <c r="C6" s="165"/>
      <c r="D6" s="165"/>
      <c r="E6" s="233" t="s">
        <v>244</v>
      </c>
      <c r="F6" s="233"/>
      <c r="G6" s="171">
        <v>0.1</v>
      </c>
    </row>
    <row r="7" spans="1:7" x14ac:dyDescent="0.25">
      <c r="A7" s="165"/>
      <c r="B7" s="165"/>
      <c r="C7" s="165"/>
      <c r="D7" s="165"/>
      <c r="E7" s="234" t="s">
        <v>235</v>
      </c>
      <c r="F7" s="234"/>
      <c r="G7" s="172">
        <v>0.22</v>
      </c>
    </row>
    <row r="8" spans="1:7" x14ac:dyDescent="0.25">
      <c r="A8" s="165"/>
      <c r="B8" s="165"/>
      <c r="C8" s="165"/>
      <c r="D8" s="165"/>
      <c r="E8" s="234" t="s">
        <v>259</v>
      </c>
      <c r="F8" s="234"/>
      <c r="G8" s="172">
        <v>0.12</v>
      </c>
    </row>
    <row r="9" spans="1:7" x14ac:dyDescent="0.25">
      <c r="A9" s="165"/>
      <c r="B9" s="165"/>
      <c r="C9" s="165"/>
      <c r="D9" s="165"/>
      <c r="E9" s="234" t="s">
        <v>236</v>
      </c>
      <c r="F9" s="234"/>
      <c r="G9" s="172">
        <v>0.22</v>
      </c>
    </row>
    <row r="10" spans="1:7" x14ac:dyDescent="0.25">
      <c r="A10" s="165"/>
      <c r="B10" s="165"/>
      <c r="C10" s="230"/>
      <c r="D10" s="230"/>
      <c r="E10" s="165"/>
      <c r="F10" s="165"/>
      <c r="G10" s="165"/>
    </row>
    <row r="11" spans="1:7" x14ac:dyDescent="0.25">
      <c r="A11" s="231" t="s">
        <v>1898</v>
      </c>
      <c r="B11" s="231"/>
      <c r="C11" s="231"/>
      <c r="D11" s="231"/>
      <c r="E11" s="231"/>
      <c r="F11" s="231"/>
      <c r="G11" s="231"/>
    </row>
    <row r="12" spans="1:7" ht="22.5" x14ac:dyDescent="0.25">
      <c r="A12" s="232" t="s">
        <v>1899</v>
      </c>
      <c r="B12" s="232"/>
      <c r="C12" s="166" t="s">
        <v>226</v>
      </c>
      <c r="D12" s="166" t="s">
        <v>227</v>
      </c>
      <c r="E12" s="166" t="s">
        <v>228</v>
      </c>
      <c r="F12" s="166" t="s">
        <v>229</v>
      </c>
      <c r="G12" s="166" t="s">
        <v>3</v>
      </c>
    </row>
    <row r="13" spans="1:7" x14ac:dyDescent="0.25">
      <c r="A13" s="167" t="s">
        <v>245</v>
      </c>
      <c r="B13" s="168" t="s">
        <v>1900</v>
      </c>
      <c r="C13" s="167" t="s">
        <v>242</v>
      </c>
      <c r="D13" s="167" t="s">
        <v>232</v>
      </c>
      <c r="E13" s="169">
        <v>1</v>
      </c>
      <c r="F13" s="170">
        <v>2.83</v>
      </c>
      <c r="G13" s="170">
        <v>2.83</v>
      </c>
    </row>
    <row r="14" spans="1:7" ht="33.75" x14ac:dyDescent="0.25">
      <c r="A14" s="167" t="s">
        <v>1901</v>
      </c>
      <c r="B14" s="168" t="s">
        <v>1902</v>
      </c>
      <c r="C14" s="167" t="s">
        <v>242</v>
      </c>
      <c r="D14" s="167" t="s">
        <v>232</v>
      </c>
      <c r="E14" s="169">
        <v>1</v>
      </c>
      <c r="F14" s="170">
        <v>1.26</v>
      </c>
      <c r="G14" s="170">
        <v>1.26</v>
      </c>
    </row>
    <row r="15" spans="1:7" x14ac:dyDescent="0.25">
      <c r="A15" s="167" t="s">
        <v>246</v>
      </c>
      <c r="B15" s="168" t="s">
        <v>1903</v>
      </c>
      <c r="C15" s="167" t="s">
        <v>242</v>
      </c>
      <c r="D15" s="167" t="s">
        <v>232</v>
      </c>
      <c r="E15" s="169">
        <v>1</v>
      </c>
      <c r="F15" s="170">
        <v>0.81</v>
      </c>
      <c r="G15" s="170">
        <v>0.81</v>
      </c>
    </row>
    <row r="16" spans="1:7" ht="33.75" x14ac:dyDescent="0.25">
      <c r="A16" s="167" t="s">
        <v>1904</v>
      </c>
      <c r="B16" s="168" t="s">
        <v>1905</v>
      </c>
      <c r="C16" s="167" t="s">
        <v>242</v>
      </c>
      <c r="D16" s="167" t="s">
        <v>232</v>
      </c>
      <c r="E16" s="169">
        <v>1</v>
      </c>
      <c r="F16" s="170">
        <v>0.45</v>
      </c>
      <c r="G16" s="170">
        <v>0.45</v>
      </c>
    </row>
    <row r="17" spans="1:7" x14ac:dyDescent="0.25">
      <c r="A17" s="167" t="s">
        <v>247</v>
      </c>
      <c r="B17" s="168" t="s">
        <v>1906</v>
      </c>
      <c r="C17" s="167" t="s">
        <v>242</v>
      </c>
      <c r="D17" s="167" t="s">
        <v>232</v>
      </c>
      <c r="E17" s="169">
        <v>1</v>
      </c>
      <c r="F17" s="170">
        <v>0.06</v>
      </c>
      <c r="G17" s="170">
        <v>0.06</v>
      </c>
    </row>
    <row r="18" spans="1:7" x14ac:dyDescent="0.25">
      <c r="A18" s="167" t="s">
        <v>248</v>
      </c>
      <c r="B18" s="168" t="s">
        <v>1907</v>
      </c>
      <c r="C18" s="167" t="s">
        <v>242</v>
      </c>
      <c r="D18" s="167" t="s">
        <v>232</v>
      </c>
      <c r="E18" s="169">
        <v>1</v>
      </c>
      <c r="F18" s="170">
        <v>0.91</v>
      </c>
      <c r="G18" s="170">
        <v>0.91</v>
      </c>
    </row>
    <row r="19" spans="1:7" x14ac:dyDescent="0.25">
      <c r="A19" s="165"/>
      <c r="B19" s="165"/>
      <c r="C19" s="165"/>
      <c r="D19" s="165"/>
      <c r="E19" s="233" t="s">
        <v>1908</v>
      </c>
      <c r="F19" s="233"/>
      <c r="G19" s="171">
        <v>6.32</v>
      </c>
    </row>
    <row r="20" spans="1:7" ht="22.5" x14ac:dyDescent="0.25">
      <c r="A20" s="232" t="s">
        <v>243</v>
      </c>
      <c r="B20" s="232"/>
      <c r="C20" s="166" t="s">
        <v>226</v>
      </c>
      <c r="D20" s="166" t="s">
        <v>227</v>
      </c>
      <c r="E20" s="166" t="s">
        <v>228</v>
      </c>
      <c r="F20" s="166" t="s">
        <v>229</v>
      </c>
      <c r="G20" s="166" t="s">
        <v>3</v>
      </c>
    </row>
    <row r="21" spans="1:7" x14ac:dyDescent="0.25">
      <c r="A21" s="167" t="s">
        <v>1896</v>
      </c>
      <c r="B21" s="168" t="s">
        <v>1897</v>
      </c>
      <c r="C21" s="167" t="s">
        <v>242</v>
      </c>
      <c r="D21" s="167" t="s">
        <v>232</v>
      </c>
      <c r="E21" s="169">
        <v>1</v>
      </c>
      <c r="F21" s="170">
        <v>8.59</v>
      </c>
      <c r="G21" s="170">
        <v>8.59</v>
      </c>
    </row>
    <row r="22" spans="1:7" x14ac:dyDescent="0.25">
      <c r="A22" s="165"/>
      <c r="B22" s="165"/>
      <c r="C22" s="165"/>
      <c r="D22" s="165"/>
      <c r="E22" s="233" t="s">
        <v>244</v>
      </c>
      <c r="F22" s="233"/>
      <c r="G22" s="171">
        <v>8.59</v>
      </c>
    </row>
    <row r="23" spans="1:7" ht="22.5" x14ac:dyDescent="0.25">
      <c r="A23" s="232" t="s">
        <v>231</v>
      </c>
      <c r="B23" s="232"/>
      <c r="C23" s="166" t="s">
        <v>226</v>
      </c>
      <c r="D23" s="166" t="s">
        <v>227</v>
      </c>
      <c r="E23" s="166" t="s">
        <v>228</v>
      </c>
      <c r="F23" s="166" t="s">
        <v>229</v>
      </c>
      <c r="G23" s="166" t="s">
        <v>3</v>
      </c>
    </row>
    <row r="24" spans="1:7" ht="33.75" x14ac:dyDescent="0.25">
      <c r="A24" s="167" t="s">
        <v>1909</v>
      </c>
      <c r="B24" s="168" t="s">
        <v>1910</v>
      </c>
      <c r="C24" s="167" t="s">
        <v>242</v>
      </c>
      <c r="D24" s="167" t="s">
        <v>232</v>
      </c>
      <c r="E24" s="169">
        <v>1</v>
      </c>
      <c r="F24" s="170">
        <v>0.1</v>
      </c>
      <c r="G24" s="170">
        <v>0.1</v>
      </c>
    </row>
    <row r="25" spans="1:7" x14ac:dyDescent="0.25">
      <c r="A25" s="165"/>
      <c r="B25" s="165"/>
      <c r="C25" s="165"/>
      <c r="D25" s="165"/>
      <c r="E25" s="233" t="s">
        <v>234</v>
      </c>
      <c r="F25" s="233"/>
      <c r="G25" s="171">
        <v>0.1</v>
      </c>
    </row>
    <row r="26" spans="1:7" x14ac:dyDescent="0.25">
      <c r="A26" s="165"/>
      <c r="B26" s="165"/>
      <c r="C26" s="165"/>
      <c r="D26" s="165"/>
      <c r="E26" s="234" t="s">
        <v>235</v>
      </c>
      <c r="F26" s="234"/>
      <c r="G26" s="172">
        <v>24.47</v>
      </c>
    </row>
    <row r="27" spans="1:7" x14ac:dyDescent="0.25">
      <c r="A27" s="165"/>
      <c r="B27" s="165"/>
      <c r="C27" s="165"/>
      <c r="D27" s="165"/>
      <c r="E27" s="234" t="s">
        <v>259</v>
      </c>
      <c r="F27" s="234"/>
      <c r="G27" s="172">
        <v>9.4600000000000009</v>
      </c>
    </row>
    <row r="28" spans="1:7" x14ac:dyDescent="0.25">
      <c r="A28" s="165"/>
      <c r="B28" s="165"/>
      <c r="C28" s="165"/>
      <c r="D28" s="165"/>
      <c r="E28" s="234" t="s">
        <v>236</v>
      </c>
      <c r="F28" s="234"/>
      <c r="G28" s="172">
        <v>24.47</v>
      </c>
    </row>
    <row r="29" spans="1:7" x14ac:dyDescent="0.25">
      <c r="A29" s="165"/>
      <c r="B29" s="165"/>
      <c r="C29" s="230"/>
      <c r="D29" s="230"/>
      <c r="E29" s="165"/>
      <c r="F29" s="165"/>
      <c r="G29" s="165"/>
    </row>
    <row r="30" spans="1:7" x14ac:dyDescent="0.25">
      <c r="A30" s="231" t="s">
        <v>1911</v>
      </c>
      <c r="B30" s="231"/>
      <c r="C30" s="231"/>
      <c r="D30" s="231"/>
      <c r="E30" s="231"/>
      <c r="F30" s="231"/>
      <c r="G30" s="231"/>
    </row>
    <row r="31" spans="1:7" ht="22.5" x14ac:dyDescent="0.25">
      <c r="A31" s="232" t="s">
        <v>243</v>
      </c>
      <c r="B31" s="232"/>
      <c r="C31" s="166" t="s">
        <v>226</v>
      </c>
      <c r="D31" s="166" t="s">
        <v>227</v>
      </c>
      <c r="E31" s="166" t="s">
        <v>228</v>
      </c>
      <c r="F31" s="166" t="s">
        <v>229</v>
      </c>
      <c r="G31" s="166" t="s">
        <v>3</v>
      </c>
    </row>
    <row r="32" spans="1:7" x14ac:dyDescent="0.25">
      <c r="A32" s="167" t="s">
        <v>1912</v>
      </c>
      <c r="B32" s="168" t="s">
        <v>1913</v>
      </c>
      <c r="C32" s="167" t="s">
        <v>242</v>
      </c>
      <c r="D32" s="167" t="s">
        <v>232</v>
      </c>
      <c r="E32" s="169">
        <v>1.72E-2</v>
      </c>
      <c r="F32" s="170">
        <v>6.2087000000000003</v>
      </c>
      <c r="G32" s="170">
        <v>0.10678964000000001</v>
      </c>
    </row>
    <row r="33" spans="1:7" x14ac:dyDescent="0.25">
      <c r="A33" s="165"/>
      <c r="B33" s="165"/>
      <c r="C33" s="165"/>
      <c r="D33" s="165"/>
      <c r="E33" s="233" t="s">
        <v>244</v>
      </c>
      <c r="F33" s="233"/>
      <c r="G33" s="171">
        <v>0.11</v>
      </c>
    </row>
    <row r="34" spans="1:7" x14ac:dyDescent="0.25">
      <c r="A34" s="165"/>
      <c r="B34" s="165"/>
      <c r="C34" s="165"/>
      <c r="D34" s="165"/>
      <c r="E34" s="234" t="s">
        <v>235</v>
      </c>
      <c r="F34" s="234"/>
      <c r="G34" s="172">
        <v>0.22</v>
      </c>
    </row>
    <row r="35" spans="1:7" x14ac:dyDescent="0.25">
      <c r="A35" s="165"/>
      <c r="B35" s="165"/>
      <c r="C35" s="165"/>
      <c r="D35" s="165"/>
      <c r="E35" s="234" t="s">
        <v>259</v>
      </c>
      <c r="F35" s="234"/>
      <c r="G35" s="172">
        <v>0.11</v>
      </c>
    </row>
    <row r="36" spans="1:7" x14ac:dyDescent="0.25">
      <c r="A36" s="165"/>
      <c r="B36" s="165"/>
      <c r="C36" s="165"/>
      <c r="D36" s="165"/>
      <c r="E36" s="234" t="s">
        <v>236</v>
      </c>
      <c r="F36" s="234"/>
      <c r="G36" s="172">
        <v>0.22</v>
      </c>
    </row>
    <row r="37" spans="1:7" x14ac:dyDescent="0.25">
      <c r="A37" s="165"/>
      <c r="B37" s="165"/>
      <c r="C37" s="230"/>
      <c r="D37" s="230"/>
      <c r="E37" s="165"/>
      <c r="F37" s="165"/>
      <c r="G37" s="165"/>
    </row>
    <row r="38" spans="1:7" x14ac:dyDescent="0.25">
      <c r="A38" s="231" t="s">
        <v>1914</v>
      </c>
      <c r="B38" s="231"/>
      <c r="C38" s="231"/>
      <c r="D38" s="231"/>
      <c r="E38" s="231"/>
      <c r="F38" s="231"/>
      <c r="G38" s="231"/>
    </row>
    <row r="39" spans="1:7" ht="22.5" x14ac:dyDescent="0.25">
      <c r="A39" s="232" t="s">
        <v>1899</v>
      </c>
      <c r="B39" s="232"/>
      <c r="C39" s="166" t="s">
        <v>226</v>
      </c>
      <c r="D39" s="166" t="s">
        <v>227</v>
      </c>
      <c r="E39" s="166" t="s">
        <v>228</v>
      </c>
      <c r="F39" s="166" t="s">
        <v>229</v>
      </c>
      <c r="G39" s="166" t="s">
        <v>3</v>
      </c>
    </row>
    <row r="40" spans="1:7" x14ac:dyDescent="0.25">
      <c r="A40" s="167" t="s">
        <v>245</v>
      </c>
      <c r="B40" s="168" t="s">
        <v>1900</v>
      </c>
      <c r="C40" s="167" t="s">
        <v>242</v>
      </c>
      <c r="D40" s="167" t="s">
        <v>232</v>
      </c>
      <c r="E40" s="169">
        <v>1</v>
      </c>
      <c r="F40" s="170">
        <v>2.83</v>
      </c>
      <c r="G40" s="170">
        <v>2.83</v>
      </c>
    </row>
    <row r="41" spans="1:7" ht="22.5" x14ac:dyDescent="0.25">
      <c r="A41" s="167" t="s">
        <v>1915</v>
      </c>
      <c r="B41" s="168" t="s">
        <v>1916</v>
      </c>
      <c r="C41" s="167" t="s">
        <v>242</v>
      </c>
      <c r="D41" s="167" t="s">
        <v>232</v>
      </c>
      <c r="E41" s="169">
        <v>1</v>
      </c>
      <c r="F41" s="170">
        <v>1.1499999999999999</v>
      </c>
      <c r="G41" s="170">
        <v>1.1499999999999999</v>
      </c>
    </row>
    <row r="42" spans="1:7" x14ac:dyDescent="0.25">
      <c r="A42" s="167" t="s">
        <v>246</v>
      </c>
      <c r="B42" s="168" t="s">
        <v>1903</v>
      </c>
      <c r="C42" s="167" t="s">
        <v>242</v>
      </c>
      <c r="D42" s="167" t="s">
        <v>232</v>
      </c>
      <c r="E42" s="169">
        <v>1</v>
      </c>
      <c r="F42" s="170">
        <v>0.81</v>
      </c>
      <c r="G42" s="170">
        <v>0.81</v>
      </c>
    </row>
    <row r="43" spans="1:7" ht="33.75" x14ac:dyDescent="0.25">
      <c r="A43" s="167" t="s">
        <v>1917</v>
      </c>
      <c r="B43" s="168" t="s">
        <v>1918</v>
      </c>
      <c r="C43" s="167" t="s">
        <v>242</v>
      </c>
      <c r="D43" s="167" t="s">
        <v>232</v>
      </c>
      <c r="E43" s="169">
        <v>1</v>
      </c>
      <c r="F43" s="170">
        <v>0.56000000000000005</v>
      </c>
      <c r="G43" s="170">
        <v>0.56000000000000005</v>
      </c>
    </row>
    <row r="44" spans="1:7" x14ac:dyDescent="0.25">
      <c r="A44" s="167" t="s">
        <v>247</v>
      </c>
      <c r="B44" s="168" t="s">
        <v>1906</v>
      </c>
      <c r="C44" s="167" t="s">
        <v>242</v>
      </c>
      <c r="D44" s="167" t="s">
        <v>232</v>
      </c>
      <c r="E44" s="169">
        <v>1</v>
      </c>
      <c r="F44" s="170">
        <v>0.06</v>
      </c>
      <c r="G44" s="170">
        <v>0.06</v>
      </c>
    </row>
    <row r="45" spans="1:7" x14ac:dyDescent="0.25">
      <c r="A45" s="167" t="s">
        <v>248</v>
      </c>
      <c r="B45" s="168" t="s">
        <v>1907</v>
      </c>
      <c r="C45" s="167" t="s">
        <v>242</v>
      </c>
      <c r="D45" s="167" t="s">
        <v>232</v>
      </c>
      <c r="E45" s="169">
        <v>1</v>
      </c>
      <c r="F45" s="170">
        <v>0.91</v>
      </c>
      <c r="G45" s="170">
        <v>0.91</v>
      </c>
    </row>
    <row r="46" spans="1:7" x14ac:dyDescent="0.25">
      <c r="A46" s="165"/>
      <c r="B46" s="165"/>
      <c r="C46" s="165"/>
      <c r="D46" s="165"/>
      <c r="E46" s="233" t="s">
        <v>1908</v>
      </c>
      <c r="F46" s="233"/>
      <c r="G46" s="171">
        <v>6.32</v>
      </c>
    </row>
    <row r="47" spans="1:7" ht="22.5" x14ac:dyDescent="0.25">
      <c r="A47" s="232" t="s">
        <v>243</v>
      </c>
      <c r="B47" s="232"/>
      <c r="C47" s="166" t="s">
        <v>226</v>
      </c>
      <c r="D47" s="166" t="s">
        <v>227</v>
      </c>
      <c r="E47" s="166" t="s">
        <v>228</v>
      </c>
      <c r="F47" s="166" t="s">
        <v>229</v>
      </c>
      <c r="G47" s="166" t="s">
        <v>3</v>
      </c>
    </row>
    <row r="48" spans="1:7" x14ac:dyDescent="0.25">
      <c r="A48" s="167" t="s">
        <v>1912</v>
      </c>
      <c r="B48" s="168" t="s">
        <v>1913</v>
      </c>
      <c r="C48" s="167" t="s">
        <v>242</v>
      </c>
      <c r="D48" s="167" t="s">
        <v>232</v>
      </c>
      <c r="E48" s="169">
        <v>1</v>
      </c>
      <c r="F48" s="170">
        <v>6.2087000000000003</v>
      </c>
      <c r="G48" s="170">
        <v>6.2087000000000003</v>
      </c>
    </row>
    <row r="49" spans="1:7" x14ac:dyDescent="0.25">
      <c r="A49" s="165"/>
      <c r="B49" s="165"/>
      <c r="C49" s="165"/>
      <c r="D49" s="165"/>
      <c r="E49" s="233" t="s">
        <v>244</v>
      </c>
      <c r="F49" s="233"/>
      <c r="G49" s="171">
        <v>6.21</v>
      </c>
    </row>
    <row r="50" spans="1:7" ht="22.5" x14ac:dyDescent="0.25">
      <c r="A50" s="232" t="s">
        <v>231</v>
      </c>
      <c r="B50" s="232"/>
      <c r="C50" s="166" t="s">
        <v>226</v>
      </c>
      <c r="D50" s="166" t="s">
        <v>227</v>
      </c>
      <c r="E50" s="166" t="s">
        <v>228</v>
      </c>
      <c r="F50" s="166" t="s">
        <v>229</v>
      </c>
      <c r="G50" s="166" t="s">
        <v>3</v>
      </c>
    </row>
    <row r="51" spans="1:7" ht="22.5" x14ac:dyDescent="0.25">
      <c r="A51" s="167" t="s">
        <v>1919</v>
      </c>
      <c r="B51" s="168" t="s">
        <v>1920</v>
      </c>
      <c r="C51" s="167" t="s">
        <v>242</v>
      </c>
      <c r="D51" s="167" t="s">
        <v>232</v>
      </c>
      <c r="E51" s="169">
        <v>1</v>
      </c>
      <c r="F51" s="170">
        <v>0.11</v>
      </c>
      <c r="G51" s="170">
        <v>0.11</v>
      </c>
    </row>
    <row r="52" spans="1:7" x14ac:dyDescent="0.25">
      <c r="A52" s="165"/>
      <c r="B52" s="165"/>
      <c r="C52" s="165"/>
      <c r="D52" s="165"/>
      <c r="E52" s="233" t="s">
        <v>234</v>
      </c>
      <c r="F52" s="233"/>
      <c r="G52" s="171">
        <v>0.11</v>
      </c>
    </row>
    <row r="53" spans="1:7" x14ac:dyDescent="0.25">
      <c r="A53" s="165"/>
      <c r="B53" s="165"/>
      <c r="C53" s="165"/>
      <c r="D53" s="165"/>
      <c r="E53" s="234" t="s">
        <v>235</v>
      </c>
      <c r="F53" s="234"/>
      <c r="G53" s="172">
        <v>19.5</v>
      </c>
    </row>
    <row r="54" spans="1:7" x14ac:dyDescent="0.25">
      <c r="A54" s="165"/>
      <c r="B54" s="165"/>
      <c r="C54" s="165"/>
      <c r="D54" s="165"/>
      <c r="E54" s="234" t="s">
        <v>259</v>
      </c>
      <c r="F54" s="234"/>
      <c r="G54" s="172">
        <v>6.86</v>
      </c>
    </row>
    <row r="55" spans="1:7" x14ac:dyDescent="0.25">
      <c r="A55" s="165"/>
      <c r="B55" s="165"/>
      <c r="C55" s="165"/>
      <c r="D55" s="165"/>
      <c r="E55" s="234" t="s">
        <v>236</v>
      </c>
      <c r="F55" s="234"/>
      <c r="G55" s="172">
        <v>19.5</v>
      </c>
    </row>
    <row r="56" spans="1:7" x14ac:dyDescent="0.25">
      <c r="A56" s="165"/>
      <c r="B56" s="165"/>
      <c r="C56" s="230"/>
      <c r="D56" s="230"/>
      <c r="E56" s="165"/>
      <c r="F56" s="165"/>
      <c r="G56" s="165"/>
    </row>
    <row r="57" spans="1:7" x14ac:dyDescent="0.25">
      <c r="A57" s="231" t="s">
        <v>1921</v>
      </c>
      <c r="B57" s="231"/>
      <c r="C57" s="231"/>
      <c r="D57" s="231"/>
      <c r="E57" s="231"/>
      <c r="F57" s="231"/>
      <c r="G57" s="231"/>
    </row>
    <row r="58" spans="1:7" ht="22.5" x14ac:dyDescent="0.25">
      <c r="A58" s="232" t="s">
        <v>1130</v>
      </c>
      <c r="B58" s="232"/>
      <c r="C58" s="166" t="s">
        <v>226</v>
      </c>
      <c r="D58" s="166" t="s">
        <v>227</v>
      </c>
      <c r="E58" s="166" t="s">
        <v>228</v>
      </c>
      <c r="F58" s="166" t="s">
        <v>229</v>
      </c>
      <c r="G58" s="166" t="s">
        <v>3</v>
      </c>
    </row>
    <row r="59" spans="1:7" ht="45" x14ac:dyDescent="0.25">
      <c r="A59" s="167" t="s">
        <v>1922</v>
      </c>
      <c r="B59" s="168" t="s">
        <v>1923</v>
      </c>
      <c r="C59" s="167" t="s">
        <v>242</v>
      </c>
      <c r="D59" s="167" t="s">
        <v>128</v>
      </c>
      <c r="E59" s="169">
        <v>6.3999999999999997E-5</v>
      </c>
      <c r="F59" s="170">
        <v>5939</v>
      </c>
      <c r="G59" s="170">
        <v>0.38009599999999999</v>
      </c>
    </row>
    <row r="60" spans="1:7" x14ac:dyDescent="0.25">
      <c r="A60" s="165"/>
      <c r="B60" s="165"/>
      <c r="C60" s="165"/>
      <c r="D60" s="165"/>
      <c r="E60" s="233" t="s">
        <v>1138</v>
      </c>
      <c r="F60" s="233"/>
      <c r="G60" s="171">
        <v>0.38</v>
      </c>
    </row>
    <row r="61" spans="1:7" x14ac:dyDescent="0.25">
      <c r="A61" s="165"/>
      <c r="B61" s="165"/>
      <c r="C61" s="165"/>
      <c r="D61" s="165"/>
      <c r="E61" s="234" t="s">
        <v>235</v>
      </c>
      <c r="F61" s="234"/>
      <c r="G61" s="172">
        <v>0.38</v>
      </c>
    </row>
    <row r="62" spans="1:7" x14ac:dyDescent="0.25">
      <c r="A62" s="165"/>
      <c r="B62" s="165"/>
      <c r="C62" s="165"/>
      <c r="D62" s="165"/>
      <c r="E62" s="234" t="s">
        <v>237</v>
      </c>
      <c r="F62" s="234"/>
      <c r="G62" s="172">
        <v>0</v>
      </c>
    </row>
    <row r="63" spans="1:7" x14ac:dyDescent="0.25">
      <c r="A63" s="165"/>
      <c r="B63" s="165"/>
      <c r="C63" s="165"/>
      <c r="D63" s="165"/>
      <c r="E63" s="234" t="s">
        <v>236</v>
      </c>
      <c r="F63" s="234"/>
      <c r="G63" s="172">
        <v>0.38</v>
      </c>
    </row>
    <row r="64" spans="1:7" x14ac:dyDescent="0.25">
      <c r="A64" s="165"/>
      <c r="B64" s="165"/>
      <c r="C64" s="230"/>
      <c r="D64" s="230"/>
      <c r="E64" s="165"/>
      <c r="F64" s="165"/>
      <c r="G64" s="165"/>
    </row>
    <row r="65" spans="1:7" x14ac:dyDescent="0.25">
      <c r="A65" s="231" t="s">
        <v>1924</v>
      </c>
      <c r="B65" s="231"/>
      <c r="C65" s="231"/>
      <c r="D65" s="231"/>
      <c r="E65" s="231"/>
      <c r="F65" s="231"/>
      <c r="G65" s="231"/>
    </row>
    <row r="66" spans="1:7" ht="22.5" x14ac:dyDescent="0.25">
      <c r="A66" s="232" t="s">
        <v>1130</v>
      </c>
      <c r="B66" s="232"/>
      <c r="C66" s="166" t="s">
        <v>226</v>
      </c>
      <c r="D66" s="166" t="s">
        <v>227</v>
      </c>
      <c r="E66" s="166" t="s">
        <v>228</v>
      </c>
      <c r="F66" s="166" t="s">
        <v>229</v>
      </c>
      <c r="G66" s="166" t="s">
        <v>3</v>
      </c>
    </row>
    <row r="67" spans="1:7" ht="45" x14ac:dyDescent="0.25">
      <c r="A67" s="167" t="s">
        <v>1922</v>
      </c>
      <c r="B67" s="168" t="s">
        <v>1923</v>
      </c>
      <c r="C67" s="167" t="s">
        <v>242</v>
      </c>
      <c r="D67" s="167" t="s">
        <v>128</v>
      </c>
      <c r="E67" s="169">
        <v>7.6000000000000001E-6</v>
      </c>
      <c r="F67" s="170">
        <v>5939</v>
      </c>
      <c r="G67" s="170">
        <v>4.51364E-2</v>
      </c>
    </row>
    <row r="68" spans="1:7" x14ac:dyDescent="0.25">
      <c r="A68" s="165"/>
      <c r="B68" s="165"/>
      <c r="C68" s="165"/>
      <c r="D68" s="165"/>
      <c r="E68" s="233" t="s">
        <v>1138</v>
      </c>
      <c r="F68" s="233"/>
      <c r="G68" s="171">
        <v>0.05</v>
      </c>
    </row>
    <row r="69" spans="1:7" x14ac:dyDescent="0.25">
      <c r="A69" s="165"/>
      <c r="B69" s="165"/>
      <c r="C69" s="165"/>
      <c r="D69" s="165"/>
      <c r="E69" s="234" t="s">
        <v>235</v>
      </c>
      <c r="F69" s="234"/>
      <c r="G69" s="172">
        <v>0.04</v>
      </c>
    </row>
    <row r="70" spans="1:7" x14ac:dyDescent="0.25">
      <c r="A70" s="165"/>
      <c r="B70" s="165"/>
      <c r="C70" s="165"/>
      <c r="D70" s="165"/>
      <c r="E70" s="234" t="s">
        <v>237</v>
      </c>
      <c r="F70" s="234"/>
      <c r="G70" s="172">
        <v>0</v>
      </c>
    </row>
    <row r="71" spans="1:7" x14ac:dyDescent="0.25">
      <c r="A71" s="165"/>
      <c r="B71" s="165"/>
      <c r="C71" s="165"/>
      <c r="D71" s="165"/>
      <c r="E71" s="234" t="s">
        <v>236</v>
      </c>
      <c r="F71" s="234"/>
      <c r="G71" s="172">
        <v>0.04</v>
      </c>
    </row>
    <row r="72" spans="1:7" x14ac:dyDescent="0.25">
      <c r="A72" s="165"/>
      <c r="B72" s="165"/>
      <c r="C72" s="230"/>
      <c r="D72" s="230"/>
      <c r="E72" s="165"/>
      <c r="F72" s="165"/>
      <c r="G72" s="165"/>
    </row>
    <row r="73" spans="1:7" x14ac:dyDescent="0.25">
      <c r="A73" s="231" t="s">
        <v>1925</v>
      </c>
      <c r="B73" s="231"/>
      <c r="C73" s="231"/>
      <c r="D73" s="231"/>
      <c r="E73" s="231"/>
      <c r="F73" s="231"/>
      <c r="G73" s="231"/>
    </row>
    <row r="74" spans="1:7" ht="22.5" x14ac:dyDescent="0.25">
      <c r="A74" s="232" t="s">
        <v>231</v>
      </c>
      <c r="B74" s="232"/>
      <c r="C74" s="166" t="s">
        <v>226</v>
      </c>
      <c r="D74" s="166" t="s">
        <v>227</v>
      </c>
      <c r="E74" s="166" t="s">
        <v>228</v>
      </c>
      <c r="F74" s="166" t="s">
        <v>229</v>
      </c>
      <c r="G74" s="166" t="s">
        <v>3</v>
      </c>
    </row>
    <row r="75" spans="1:7" ht="45" x14ac:dyDescent="0.25">
      <c r="A75" s="167" t="s">
        <v>1926</v>
      </c>
      <c r="B75" s="168" t="s">
        <v>1927</v>
      </c>
      <c r="C75" s="167" t="s">
        <v>242</v>
      </c>
      <c r="D75" s="167" t="s">
        <v>232</v>
      </c>
      <c r="E75" s="169">
        <v>1</v>
      </c>
      <c r="F75" s="170">
        <v>0.38</v>
      </c>
      <c r="G75" s="170">
        <v>0.38</v>
      </c>
    </row>
    <row r="76" spans="1:7" ht="45" x14ac:dyDescent="0.25">
      <c r="A76" s="167" t="s">
        <v>1928</v>
      </c>
      <c r="B76" s="168" t="s">
        <v>1929</v>
      </c>
      <c r="C76" s="167" t="s">
        <v>242</v>
      </c>
      <c r="D76" s="167" t="s">
        <v>232</v>
      </c>
      <c r="E76" s="169">
        <v>1</v>
      </c>
      <c r="F76" s="170">
        <v>0.04</v>
      </c>
      <c r="G76" s="170">
        <v>0.04</v>
      </c>
    </row>
    <row r="77" spans="1:7" x14ac:dyDescent="0.25">
      <c r="A77" s="165"/>
      <c r="B77" s="165"/>
      <c r="C77" s="165"/>
      <c r="D77" s="165"/>
      <c r="E77" s="233" t="s">
        <v>234</v>
      </c>
      <c r="F77" s="233"/>
      <c r="G77" s="171">
        <v>0.42</v>
      </c>
    </row>
    <row r="78" spans="1:7" x14ac:dyDescent="0.25">
      <c r="A78" s="165"/>
      <c r="B78" s="165"/>
      <c r="C78" s="165"/>
      <c r="D78" s="165"/>
      <c r="E78" s="234" t="s">
        <v>235</v>
      </c>
      <c r="F78" s="234"/>
      <c r="G78" s="172">
        <v>0.42</v>
      </c>
    </row>
    <row r="79" spans="1:7" x14ac:dyDescent="0.25">
      <c r="A79" s="165"/>
      <c r="B79" s="165"/>
      <c r="C79" s="165"/>
      <c r="D79" s="165"/>
      <c r="E79" s="234" t="s">
        <v>237</v>
      </c>
      <c r="F79" s="234"/>
      <c r="G79" s="172">
        <v>0</v>
      </c>
    </row>
    <row r="80" spans="1:7" x14ac:dyDescent="0.25">
      <c r="A80" s="165"/>
      <c r="B80" s="165"/>
      <c r="C80" s="165"/>
      <c r="D80" s="165"/>
      <c r="E80" s="234" t="s">
        <v>236</v>
      </c>
      <c r="F80" s="234"/>
      <c r="G80" s="172">
        <v>0.42</v>
      </c>
    </row>
    <row r="81" spans="1:7" x14ac:dyDescent="0.25">
      <c r="A81" s="165"/>
      <c r="B81" s="165"/>
      <c r="C81" s="230"/>
      <c r="D81" s="230"/>
      <c r="E81" s="165"/>
      <c r="F81" s="165"/>
      <c r="G81" s="165"/>
    </row>
    <row r="82" spans="1:7" x14ac:dyDescent="0.25">
      <c r="A82" s="231" t="s">
        <v>1930</v>
      </c>
      <c r="B82" s="231"/>
      <c r="C82" s="231"/>
      <c r="D82" s="231"/>
      <c r="E82" s="231"/>
      <c r="F82" s="231"/>
      <c r="G82" s="231"/>
    </row>
    <row r="83" spans="1:7" ht="22.5" x14ac:dyDescent="0.25">
      <c r="A83" s="232" t="s">
        <v>1130</v>
      </c>
      <c r="B83" s="232"/>
      <c r="C83" s="166" t="s">
        <v>226</v>
      </c>
      <c r="D83" s="166" t="s">
        <v>227</v>
      </c>
      <c r="E83" s="166" t="s">
        <v>228</v>
      </c>
      <c r="F83" s="166" t="s">
        <v>229</v>
      </c>
      <c r="G83" s="166" t="s">
        <v>3</v>
      </c>
    </row>
    <row r="84" spans="1:7" ht="45" x14ac:dyDescent="0.25">
      <c r="A84" s="167" t="s">
        <v>1922</v>
      </c>
      <c r="B84" s="168" t="s">
        <v>1923</v>
      </c>
      <c r="C84" s="167" t="s">
        <v>242</v>
      </c>
      <c r="D84" s="167" t="s">
        <v>128</v>
      </c>
      <c r="E84" s="169">
        <v>6.9999999999999994E-5</v>
      </c>
      <c r="F84" s="170">
        <v>5939</v>
      </c>
      <c r="G84" s="170">
        <v>0.41572999999999999</v>
      </c>
    </row>
    <row r="85" spans="1:7" x14ac:dyDescent="0.25">
      <c r="A85" s="165"/>
      <c r="B85" s="165"/>
      <c r="C85" s="165"/>
      <c r="D85" s="165"/>
      <c r="E85" s="233" t="s">
        <v>1138</v>
      </c>
      <c r="F85" s="233"/>
      <c r="G85" s="171">
        <v>0.42</v>
      </c>
    </row>
    <row r="86" spans="1:7" x14ac:dyDescent="0.25">
      <c r="A86" s="165"/>
      <c r="B86" s="165"/>
      <c r="C86" s="165"/>
      <c r="D86" s="165"/>
      <c r="E86" s="234" t="s">
        <v>235</v>
      </c>
      <c r="F86" s="234"/>
      <c r="G86" s="172">
        <v>0.41</v>
      </c>
    </row>
    <row r="87" spans="1:7" x14ac:dyDescent="0.25">
      <c r="A87" s="165"/>
      <c r="B87" s="165"/>
      <c r="C87" s="165"/>
      <c r="D87" s="165"/>
      <c r="E87" s="234" t="s">
        <v>237</v>
      </c>
      <c r="F87" s="234"/>
      <c r="G87" s="172">
        <v>0</v>
      </c>
    </row>
    <row r="88" spans="1:7" x14ac:dyDescent="0.25">
      <c r="A88" s="165"/>
      <c r="B88" s="165"/>
      <c r="C88" s="165"/>
      <c r="D88" s="165"/>
      <c r="E88" s="234" t="s">
        <v>236</v>
      </c>
      <c r="F88" s="234"/>
      <c r="G88" s="172">
        <v>0.41</v>
      </c>
    </row>
    <row r="89" spans="1:7" x14ac:dyDescent="0.25">
      <c r="A89" s="165"/>
      <c r="B89" s="165"/>
      <c r="C89" s="230"/>
      <c r="D89" s="230"/>
      <c r="E89" s="165"/>
      <c r="F89" s="165"/>
      <c r="G89" s="165"/>
    </row>
    <row r="90" spans="1:7" x14ac:dyDescent="0.25">
      <c r="A90" s="231" t="s">
        <v>1931</v>
      </c>
      <c r="B90" s="231"/>
      <c r="C90" s="231"/>
      <c r="D90" s="231"/>
      <c r="E90" s="231"/>
      <c r="F90" s="231"/>
      <c r="G90" s="231"/>
    </row>
    <row r="91" spans="1:7" ht="22.5" x14ac:dyDescent="0.25">
      <c r="A91" s="232" t="s">
        <v>308</v>
      </c>
      <c r="B91" s="232"/>
      <c r="C91" s="166" t="s">
        <v>226</v>
      </c>
      <c r="D91" s="166" t="s">
        <v>227</v>
      </c>
      <c r="E91" s="166" t="s">
        <v>228</v>
      </c>
      <c r="F91" s="166" t="s">
        <v>229</v>
      </c>
      <c r="G91" s="166" t="s">
        <v>3</v>
      </c>
    </row>
    <row r="92" spans="1:7" ht="22.5" x14ac:dyDescent="0.25">
      <c r="A92" s="167" t="s">
        <v>1932</v>
      </c>
      <c r="B92" s="168" t="s">
        <v>1933</v>
      </c>
      <c r="C92" s="167" t="s">
        <v>242</v>
      </c>
      <c r="D92" s="167" t="s">
        <v>1934</v>
      </c>
      <c r="E92" s="169">
        <v>1.25</v>
      </c>
      <c r="F92" s="170">
        <v>1.0900000000000001</v>
      </c>
      <c r="G92" s="170">
        <v>1.3625</v>
      </c>
    </row>
    <row r="93" spans="1:7" x14ac:dyDescent="0.25">
      <c r="A93" s="165"/>
      <c r="B93" s="165"/>
      <c r="C93" s="165"/>
      <c r="D93" s="165"/>
      <c r="E93" s="233" t="s">
        <v>309</v>
      </c>
      <c r="F93" s="233"/>
      <c r="G93" s="171">
        <v>1.36</v>
      </c>
    </row>
    <row r="94" spans="1:7" x14ac:dyDescent="0.25">
      <c r="A94" s="165"/>
      <c r="B94" s="165"/>
      <c r="C94" s="165"/>
      <c r="D94" s="165"/>
      <c r="E94" s="234" t="s">
        <v>235</v>
      </c>
      <c r="F94" s="234"/>
      <c r="G94" s="172">
        <v>1.36</v>
      </c>
    </row>
    <row r="95" spans="1:7" x14ac:dyDescent="0.25">
      <c r="A95" s="165"/>
      <c r="B95" s="165"/>
      <c r="C95" s="165"/>
      <c r="D95" s="165"/>
      <c r="E95" s="234" t="s">
        <v>237</v>
      </c>
      <c r="F95" s="234"/>
      <c r="G95" s="172">
        <v>0</v>
      </c>
    </row>
    <row r="96" spans="1:7" x14ac:dyDescent="0.25">
      <c r="A96" s="165"/>
      <c r="B96" s="165"/>
      <c r="C96" s="165"/>
      <c r="D96" s="165"/>
      <c r="E96" s="234" t="s">
        <v>236</v>
      </c>
      <c r="F96" s="234"/>
      <c r="G96" s="172">
        <v>1.36</v>
      </c>
    </row>
    <row r="97" spans="1:7" x14ac:dyDescent="0.25">
      <c r="A97" s="165"/>
      <c r="B97" s="165"/>
      <c r="C97" s="230"/>
      <c r="D97" s="230"/>
      <c r="E97" s="165"/>
      <c r="F97" s="165"/>
      <c r="G97" s="165"/>
    </row>
    <row r="98" spans="1:7" x14ac:dyDescent="0.25">
      <c r="A98" s="231" t="s">
        <v>1935</v>
      </c>
      <c r="B98" s="231"/>
      <c r="C98" s="231"/>
      <c r="D98" s="231"/>
      <c r="E98" s="231"/>
      <c r="F98" s="231"/>
      <c r="G98" s="231"/>
    </row>
    <row r="99" spans="1:7" ht="22.5" x14ac:dyDescent="0.25">
      <c r="A99" s="232" t="s">
        <v>231</v>
      </c>
      <c r="B99" s="232"/>
      <c r="C99" s="166" t="s">
        <v>226</v>
      </c>
      <c r="D99" s="166" t="s">
        <v>227</v>
      </c>
      <c r="E99" s="166" t="s">
        <v>228</v>
      </c>
      <c r="F99" s="166" t="s">
        <v>229</v>
      </c>
      <c r="G99" s="166" t="s">
        <v>3</v>
      </c>
    </row>
    <row r="100" spans="1:7" ht="45" x14ac:dyDescent="0.25">
      <c r="A100" s="167" t="s">
        <v>1926</v>
      </c>
      <c r="B100" s="168" t="s">
        <v>1927</v>
      </c>
      <c r="C100" s="167" t="s">
        <v>242</v>
      </c>
      <c r="D100" s="167" t="s">
        <v>232</v>
      </c>
      <c r="E100" s="169">
        <v>1</v>
      </c>
      <c r="F100" s="170">
        <v>0.38</v>
      </c>
      <c r="G100" s="170">
        <v>0.38</v>
      </c>
    </row>
    <row r="101" spans="1:7" ht="45" x14ac:dyDescent="0.25">
      <c r="A101" s="167" t="s">
        <v>1928</v>
      </c>
      <c r="B101" s="168" t="s">
        <v>1929</v>
      </c>
      <c r="C101" s="167" t="s">
        <v>242</v>
      </c>
      <c r="D101" s="167" t="s">
        <v>232</v>
      </c>
      <c r="E101" s="169">
        <v>1</v>
      </c>
      <c r="F101" s="170">
        <v>0.04</v>
      </c>
      <c r="G101" s="170">
        <v>0.04</v>
      </c>
    </row>
    <row r="102" spans="1:7" ht="45" x14ac:dyDescent="0.25">
      <c r="A102" s="167" t="s">
        <v>1936</v>
      </c>
      <c r="B102" s="168" t="s">
        <v>1937</v>
      </c>
      <c r="C102" s="167" t="s">
        <v>242</v>
      </c>
      <c r="D102" s="167" t="s">
        <v>232</v>
      </c>
      <c r="E102" s="169">
        <v>1</v>
      </c>
      <c r="F102" s="170">
        <v>0.41</v>
      </c>
      <c r="G102" s="170">
        <v>0.41</v>
      </c>
    </row>
    <row r="103" spans="1:7" ht="45" x14ac:dyDescent="0.25">
      <c r="A103" s="167" t="s">
        <v>1938</v>
      </c>
      <c r="B103" s="168" t="s">
        <v>1939</v>
      </c>
      <c r="C103" s="167" t="s">
        <v>242</v>
      </c>
      <c r="D103" s="167" t="s">
        <v>232</v>
      </c>
      <c r="E103" s="169">
        <v>1</v>
      </c>
      <c r="F103" s="170">
        <v>1.36</v>
      </c>
      <c r="G103" s="170">
        <v>1.36</v>
      </c>
    </row>
    <row r="104" spans="1:7" x14ac:dyDescent="0.25">
      <c r="A104" s="165"/>
      <c r="B104" s="165"/>
      <c r="C104" s="165"/>
      <c r="D104" s="165"/>
      <c r="E104" s="233" t="s">
        <v>234</v>
      </c>
      <c r="F104" s="233"/>
      <c r="G104" s="171">
        <v>2.19</v>
      </c>
    </row>
    <row r="105" spans="1:7" x14ac:dyDescent="0.25">
      <c r="A105" s="165"/>
      <c r="B105" s="165"/>
      <c r="C105" s="165"/>
      <c r="D105" s="165"/>
      <c r="E105" s="234" t="s">
        <v>235</v>
      </c>
      <c r="F105" s="234"/>
      <c r="G105" s="172">
        <v>2.19</v>
      </c>
    </row>
    <row r="106" spans="1:7" x14ac:dyDescent="0.25">
      <c r="A106" s="165"/>
      <c r="B106" s="165"/>
      <c r="C106" s="165"/>
      <c r="D106" s="165"/>
      <c r="E106" s="234" t="s">
        <v>237</v>
      </c>
      <c r="F106" s="234"/>
      <c r="G106" s="172">
        <v>0</v>
      </c>
    </row>
    <row r="107" spans="1:7" x14ac:dyDescent="0.25">
      <c r="A107" s="165"/>
      <c r="B107" s="165"/>
      <c r="C107" s="165"/>
      <c r="D107" s="165"/>
      <c r="E107" s="234" t="s">
        <v>236</v>
      </c>
      <c r="F107" s="234"/>
      <c r="G107" s="172">
        <v>2.19</v>
      </c>
    </row>
    <row r="108" spans="1:7" x14ac:dyDescent="0.25">
      <c r="A108" s="165"/>
      <c r="B108" s="165"/>
      <c r="C108" s="230"/>
      <c r="D108" s="230"/>
      <c r="E108" s="165"/>
      <c r="F108" s="165"/>
      <c r="G108" s="165"/>
    </row>
    <row r="109" spans="1:7" x14ac:dyDescent="0.25">
      <c r="A109" s="231" t="s">
        <v>1940</v>
      </c>
      <c r="B109" s="231"/>
      <c r="C109" s="231"/>
      <c r="D109" s="231"/>
      <c r="E109" s="231"/>
      <c r="F109" s="231"/>
      <c r="G109" s="231"/>
    </row>
    <row r="110" spans="1:7" ht="22.5" x14ac:dyDescent="0.25">
      <c r="A110" s="232" t="s">
        <v>243</v>
      </c>
      <c r="B110" s="232"/>
      <c r="C110" s="166" t="s">
        <v>226</v>
      </c>
      <c r="D110" s="166" t="s">
        <v>227</v>
      </c>
      <c r="E110" s="166" t="s">
        <v>228</v>
      </c>
      <c r="F110" s="166" t="s">
        <v>229</v>
      </c>
      <c r="G110" s="166" t="s">
        <v>3</v>
      </c>
    </row>
    <row r="111" spans="1:7" ht="22.5" x14ac:dyDescent="0.25">
      <c r="A111" s="167" t="s">
        <v>1941</v>
      </c>
      <c r="B111" s="168" t="s">
        <v>1942</v>
      </c>
      <c r="C111" s="167" t="s">
        <v>242</v>
      </c>
      <c r="D111" s="167" t="s">
        <v>232</v>
      </c>
      <c r="E111" s="169">
        <v>6.7000000000000002E-3</v>
      </c>
      <c r="F111" s="170">
        <v>8.59</v>
      </c>
      <c r="G111" s="170">
        <v>5.7553E-2</v>
      </c>
    </row>
    <row r="112" spans="1:7" x14ac:dyDescent="0.25">
      <c r="A112" s="165"/>
      <c r="B112" s="165"/>
      <c r="C112" s="165"/>
      <c r="D112" s="165"/>
      <c r="E112" s="233" t="s">
        <v>244</v>
      </c>
      <c r="F112" s="233"/>
      <c r="G112" s="171">
        <v>0.06</v>
      </c>
    </row>
    <row r="113" spans="1:7" x14ac:dyDescent="0.25">
      <c r="A113" s="165"/>
      <c r="B113" s="165"/>
      <c r="C113" s="165"/>
      <c r="D113" s="165"/>
      <c r="E113" s="234" t="s">
        <v>235</v>
      </c>
      <c r="F113" s="234"/>
      <c r="G113" s="172">
        <v>0.12</v>
      </c>
    </row>
    <row r="114" spans="1:7" x14ac:dyDescent="0.25">
      <c r="A114" s="165"/>
      <c r="B114" s="165"/>
      <c r="C114" s="165"/>
      <c r="D114" s="165"/>
      <c r="E114" s="234" t="s">
        <v>259</v>
      </c>
      <c r="F114" s="234"/>
      <c r="G114" s="172">
        <v>0.06</v>
      </c>
    </row>
    <row r="115" spans="1:7" x14ac:dyDescent="0.25">
      <c r="A115" s="165"/>
      <c r="B115" s="165"/>
      <c r="C115" s="165"/>
      <c r="D115" s="165"/>
      <c r="E115" s="234" t="s">
        <v>236</v>
      </c>
      <c r="F115" s="234"/>
      <c r="G115" s="172">
        <v>0.12</v>
      </c>
    </row>
    <row r="116" spans="1:7" x14ac:dyDescent="0.25">
      <c r="A116" s="165"/>
      <c r="B116" s="165"/>
      <c r="C116" s="230"/>
      <c r="D116" s="230"/>
      <c r="E116" s="165"/>
      <c r="F116" s="165"/>
      <c r="G116" s="165"/>
    </row>
    <row r="117" spans="1:7" x14ac:dyDescent="0.25">
      <c r="A117" s="231" t="s">
        <v>1943</v>
      </c>
      <c r="B117" s="231"/>
      <c r="C117" s="231"/>
      <c r="D117" s="231"/>
      <c r="E117" s="231"/>
      <c r="F117" s="231"/>
      <c r="G117" s="231"/>
    </row>
    <row r="118" spans="1:7" ht="22.5" x14ac:dyDescent="0.25">
      <c r="A118" s="232" t="s">
        <v>1899</v>
      </c>
      <c r="B118" s="232"/>
      <c r="C118" s="166" t="s">
        <v>226</v>
      </c>
      <c r="D118" s="166" t="s">
        <v>227</v>
      </c>
      <c r="E118" s="166" t="s">
        <v>228</v>
      </c>
      <c r="F118" s="166" t="s">
        <v>229</v>
      </c>
      <c r="G118" s="166" t="s">
        <v>3</v>
      </c>
    </row>
    <row r="119" spans="1:7" x14ac:dyDescent="0.25">
      <c r="A119" s="167" t="s">
        <v>245</v>
      </c>
      <c r="B119" s="168" t="s">
        <v>1900</v>
      </c>
      <c r="C119" s="167" t="s">
        <v>242</v>
      </c>
      <c r="D119" s="167" t="s">
        <v>232</v>
      </c>
      <c r="E119" s="169">
        <v>1</v>
      </c>
      <c r="F119" s="170">
        <v>2.83</v>
      </c>
      <c r="G119" s="170">
        <v>2.83</v>
      </c>
    </row>
    <row r="120" spans="1:7" ht="33.75" x14ac:dyDescent="0.25">
      <c r="A120" s="167" t="s">
        <v>1944</v>
      </c>
      <c r="B120" s="168" t="s">
        <v>1945</v>
      </c>
      <c r="C120" s="167" t="s">
        <v>242</v>
      </c>
      <c r="D120" s="167" t="s">
        <v>232</v>
      </c>
      <c r="E120" s="169">
        <v>1</v>
      </c>
      <c r="F120" s="170">
        <v>0.76</v>
      </c>
      <c r="G120" s="170">
        <v>0.76</v>
      </c>
    </row>
    <row r="121" spans="1:7" x14ac:dyDescent="0.25">
      <c r="A121" s="167" t="s">
        <v>246</v>
      </c>
      <c r="B121" s="168" t="s">
        <v>1903</v>
      </c>
      <c r="C121" s="167" t="s">
        <v>242</v>
      </c>
      <c r="D121" s="167" t="s">
        <v>232</v>
      </c>
      <c r="E121" s="169">
        <v>1</v>
      </c>
      <c r="F121" s="170">
        <v>0.81</v>
      </c>
      <c r="G121" s="170">
        <v>0.81</v>
      </c>
    </row>
    <row r="122" spans="1:7" ht="33.75" x14ac:dyDescent="0.25">
      <c r="A122" s="167" t="s">
        <v>1946</v>
      </c>
      <c r="B122" s="168" t="s">
        <v>1947</v>
      </c>
      <c r="C122" s="167" t="s">
        <v>242</v>
      </c>
      <c r="D122" s="167" t="s">
        <v>232</v>
      </c>
      <c r="E122" s="169">
        <v>1</v>
      </c>
      <c r="F122" s="170">
        <v>0.01</v>
      </c>
      <c r="G122" s="170">
        <v>0.01</v>
      </c>
    </row>
    <row r="123" spans="1:7" x14ac:dyDescent="0.25">
      <c r="A123" s="167" t="s">
        <v>247</v>
      </c>
      <c r="B123" s="168" t="s">
        <v>1906</v>
      </c>
      <c r="C123" s="167" t="s">
        <v>242</v>
      </c>
      <c r="D123" s="167" t="s">
        <v>232</v>
      </c>
      <c r="E123" s="169">
        <v>1</v>
      </c>
      <c r="F123" s="170">
        <v>0.06</v>
      </c>
      <c r="G123" s="170">
        <v>0.06</v>
      </c>
    </row>
    <row r="124" spans="1:7" x14ac:dyDescent="0.25">
      <c r="A124" s="167" t="s">
        <v>248</v>
      </c>
      <c r="B124" s="168" t="s">
        <v>1907</v>
      </c>
      <c r="C124" s="167" t="s">
        <v>242</v>
      </c>
      <c r="D124" s="167" t="s">
        <v>232</v>
      </c>
      <c r="E124" s="169">
        <v>1</v>
      </c>
      <c r="F124" s="170">
        <v>0.91</v>
      </c>
      <c r="G124" s="170">
        <v>0.91</v>
      </c>
    </row>
    <row r="125" spans="1:7" x14ac:dyDescent="0.25">
      <c r="A125" s="165"/>
      <c r="B125" s="165"/>
      <c r="C125" s="165"/>
      <c r="D125" s="165"/>
      <c r="E125" s="233" t="s">
        <v>1908</v>
      </c>
      <c r="F125" s="233"/>
      <c r="G125" s="171">
        <v>5.38</v>
      </c>
    </row>
    <row r="126" spans="1:7" ht="22.5" x14ac:dyDescent="0.25">
      <c r="A126" s="232" t="s">
        <v>243</v>
      </c>
      <c r="B126" s="232"/>
      <c r="C126" s="166" t="s">
        <v>226</v>
      </c>
      <c r="D126" s="166" t="s">
        <v>227</v>
      </c>
      <c r="E126" s="166" t="s">
        <v>228</v>
      </c>
      <c r="F126" s="166" t="s">
        <v>229</v>
      </c>
      <c r="G126" s="166" t="s">
        <v>3</v>
      </c>
    </row>
    <row r="127" spans="1:7" ht="22.5" x14ac:dyDescent="0.25">
      <c r="A127" s="167" t="s">
        <v>1941</v>
      </c>
      <c r="B127" s="168" t="s">
        <v>1942</v>
      </c>
      <c r="C127" s="167" t="s">
        <v>242</v>
      </c>
      <c r="D127" s="167" t="s">
        <v>232</v>
      </c>
      <c r="E127" s="169">
        <v>1</v>
      </c>
      <c r="F127" s="170">
        <v>8.59</v>
      </c>
      <c r="G127" s="170">
        <v>8.59</v>
      </c>
    </row>
    <row r="128" spans="1:7" x14ac:dyDescent="0.25">
      <c r="A128" s="165"/>
      <c r="B128" s="165"/>
      <c r="C128" s="165"/>
      <c r="D128" s="165"/>
      <c r="E128" s="233" t="s">
        <v>244</v>
      </c>
      <c r="F128" s="233"/>
      <c r="G128" s="171">
        <v>8.59</v>
      </c>
    </row>
    <row r="129" spans="1:7" ht="22.5" x14ac:dyDescent="0.25">
      <c r="A129" s="232" t="s">
        <v>231</v>
      </c>
      <c r="B129" s="232"/>
      <c r="C129" s="166" t="s">
        <v>226</v>
      </c>
      <c r="D129" s="166" t="s">
        <v>227</v>
      </c>
      <c r="E129" s="166" t="s">
        <v>228</v>
      </c>
      <c r="F129" s="166" t="s">
        <v>229</v>
      </c>
      <c r="G129" s="166" t="s">
        <v>3</v>
      </c>
    </row>
    <row r="130" spans="1:7" ht="33.75" x14ac:dyDescent="0.25">
      <c r="A130" s="167" t="s">
        <v>1948</v>
      </c>
      <c r="B130" s="168" t="s">
        <v>1949</v>
      </c>
      <c r="C130" s="167" t="s">
        <v>242</v>
      </c>
      <c r="D130" s="167" t="s">
        <v>232</v>
      </c>
      <c r="E130" s="169">
        <v>1</v>
      </c>
      <c r="F130" s="170">
        <v>0.06</v>
      </c>
      <c r="G130" s="170">
        <v>0.06</v>
      </c>
    </row>
    <row r="131" spans="1:7" x14ac:dyDescent="0.25">
      <c r="A131" s="165"/>
      <c r="B131" s="165"/>
      <c r="C131" s="165"/>
      <c r="D131" s="165"/>
      <c r="E131" s="233" t="s">
        <v>234</v>
      </c>
      <c r="F131" s="233"/>
      <c r="G131" s="171">
        <v>0.06</v>
      </c>
    </row>
    <row r="132" spans="1:7" x14ac:dyDescent="0.25">
      <c r="A132" s="165"/>
      <c r="B132" s="165"/>
      <c r="C132" s="165"/>
      <c r="D132" s="165"/>
      <c r="E132" s="234" t="s">
        <v>235</v>
      </c>
      <c r="F132" s="234"/>
      <c r="G132" s="172">
        <v>23.43</v>
      </c>
    </row>
    <row r="133" spans="1:7" x14ac:dyDescent="0.25">
      <c r="A133" s="165"/>
      <c r="B133" s="165"/>
      <c r="C133" s="165"/>
      <c r="D133" s="165"/>
      <c r="E133" s="234" t="s">
        <v>259</v>
      </c>
      <c r="F133" s="234"/>
      <c r="G133" s="172">
        <v>9.4</v>
      </c>
    </row>
    <row r="134" spans="1:7" x14ac:dyDescent="0.25">
      <c r="A134" s="165"/>
      <c r="B134" s="165"/>
      <c r="C134" s="165"/>
      <c r="D134" s="165"/>
      <c r="E134" s="234" t="s">
        <v>236</v>
      </c>
      <c r="F134" s="234"/>
      <c r="G134" s="172">
        <v>23.43</v>
      </c>
    </row>
    <row r="135" spans="1:7" x14ac:dyDescent="0.25">
      <c r="A135" s="165"/>
      <c r="B135" s="165"/>
      <c r="C135" s="230"/>
      <c r="D135" s="230"/>
      <c r="E135" s="165"/>
      <c r="F135" s="165"/>
      <c r="G135" s="165"/>
    </row>
    <row r="136" spans="1:7" x14ac:dyDescent="0.25">
      <c r="A136" s="231" t="s">
        <v>1950</v>
      </c>
      <c r="B136" s="231"/>
      <c r="C136" s="231"/>
      <c r="D136" s="231"/>
      <c r="E136" s="231"/>
      <c r="F136" s="231"/>
      <c r="G136" s="231"/>
    </row>
    <row r="137" spans="1:7" ht="22.5" x14ac:dyDescent="0.25">
      <c r="A137" s="232" t="s">
        <v>225</v>
      </c>
      <c r="B137" s="232"/>
      <c r="C137" s="166" t="s">
        <v>226</v>
      </c>
      <c r="D137" s="166" t="s">
        <v>227</v>
      </c>
      <c r="E137" s="166" t="s">
        <v>228</v>
      </c>
      <c r="F137" s="166" t="s">
        <v>229</v>
      </c>
      <c r="G137" s="166" t="s">
        <v>3</v>
      </c>
    </row>
    <row r="138" spans="1:7" ht="22.5" x14ac:dyDescent="0.25">
      <c r="A138" s="167" t="s">
        <v>331</v>
      </c>
      <c r="B138" s="168" t="s">
        <v>332</v>
      </c>
      <c r="C138" s="167" t="s">
        <v>242</v>
      </c>
      <c r="D138" s="167" t="s">
        <v>127</v>
      </c>
      <c r="E138" s="169">
        <v>1.1599999999999999</v>
      </c>
      <c r="F138" s="170">
        <v>75</v>
      </c>
      <c r="G138" s="170">
        <v>87</v>
      </c>
    </row>
    <row r="139" spans="1:7" x14ac:dyDescent="0.25">
      <c r="A139" s="167" t="s">
        <v>1951</v>
      </c>
      <c r="B139" s="168" t="s">
        <v>1952</v>
      </c>
      <c r="C139" s="167" t="s">
        <v>242</v>
      </c>
      <c r="D139" s="167" t="s">
        <v>238</v>
      </c>
      <c r="E139" s="169">
        <v>174.1</v>
      </c>
      <c r="F139" s="170">
        <v>1.8049999999999999</v>
      </c>
      <c r="G139" s="170">
        <v>314.25049999999999</v>
      </c>
    </row>
    <row r="140" spans="1:7" x14ac:dyDescent="0.25">
      <c r="A140" s="167" t="s">
        <v>329</v>
      </c>
      <c r="B140" s="168" t="s">
        <v>330</v>
      </c>
      <c r="C140" s="167" t="s">
        <v>242</v>
      </c>
      <c r="D140" s="167" t="s">
        <v>238</v>
      </c>
      <c r="E140" s="169">
        <v>195.86</v>
      </c>
      <c r="F140" s="170">
        <v>0.9</v>
      </c>
      <c r="G140" s="170">
        <v>176.274</v>
      </c>
    </row>
    <row r="141" spans="1:7" x14ac:dyDescent="0.25">
      <c r="A141" s="165"/>
      <c r="B141" s="165"/>
      <c r="C141" s="165"/>
      <c r="D141" s="165"/>
      <c r="E141" s="233" t="s">
        <v>230</v>
      </c>
      <c r="F141" s="233"/>
      <c r="G141" s="171">
        <v>577.52</v>
      </c>
    </row>
    <row r="142" spans="1:7" ht="22.5" x14ac:dyDescent="0.25">
      <c r="A142" s="232" t="s">
        <v>231</v>
      </c>
      <c r="B142" s="232"/>
      <c r="C142" s="166" t="s">
        <v>226</v>
      </c>
      <c r="D142" s="166" t="s">
        <v>227</v>
      </c>
      <c r="E142" s="166" t="s">
        <v>228</v>
      </c>
      <c r="F142" s="166" t="s">
        <v>229</v>
      </c>
      <c r="G142" s="166" t="s">
        <v>3</v>
      </c>
    </row>
    <row r="143" spans="1:7" ht="45" x14ac:dyDescent="0.25">
      <c r="A143" s="167" t="s">
        <v>335</v>
      </c>
      <c r="B143" s="168" t="s">
        <v>336</v>
      </c>
      <c r="C143" s="167" t="s">
        <v>242</v>
      </c>
      <c r="D143" s="167" t="s">
        <v>321</v>
      </c>
      <c r="E143" s="169">
        <v>3.45</v>
      </c>
      <c r="F143" s="170">
        <v>0.42</v>
      </c>
      <c r="G143" s="170">
        <v>1.4490000000000001</v>
      </c>
    </row>
    <row r="144" spans="1:7" ht="45" x14ac:dyDescent="0.25">
      <c r="A144" s="167" t="s">
        <v>337</v>
      </c>
      <c r="B144" s="168" t="s">
        <v>338</v>
      </c>
      <c r="C144" s="167" t="s">
        <v>242</v>
      </c>
      <c r="D144" s="167" t="s">
        <v>311</v>
      </c>
      <c r="E144" s="169">
        <v>1.05</v>
      </c>
      <c r="F144" s="170">
        <v>2.19</v>
      </c>
      <c r="G144" s="170">
        <v>2.2995000000000001</v>
      </c>
    </row>
    <row r="145" spans="1:7" ht="33.75" x14ac:dyDescent="0.25">
      <c r="A145" s="167" t="s">
        <v>339</v>
      </c>
      <c r="B145" s="168" t="s">
        <v>340</v>
      </c>
      <c r="C145" s="167" t="s">
        <v>242</v>
      </c>
      <c r="D145" s="167" t="s">
        <v>232</v>
      </c>
      <c r="E145" s="169">
        <v>4.5</v>
      </c>
      <c r="F145" s="170">
        <v>14.03</v>
      </c>
      <c r="G145" s="170">
        <v>63.134999999999998</v>
      </c>
    </row>
    <row r="146" spans="1:7" x14ac:dyDescent="0.25">
      <c r="A146" s="165"/>
      <c r="B146" s="165"/>
      <c r="C146" s="165"/>
      <c r="D146" s="165"/>
      <c r="E146" s="233" t="s">
        <v>234</v>
      </c>
      <c r="F146" s="233"/>
      <c r="G146" s="171">
        <v>66.89</v>
      </c>
    </row>
    <row r="147" spans="1:7" x14ac:dyDescent="0.25">
      <c r="A147" s="165"/>
      <c r="B147" s="165"/>
      <c r="C147" s="165"/>
      <c r="D147" s="165"/>
      <c r="E147" s="234" t="s">
        <v>235</v>
      </c>
      <c r="F147" s="234"/>
      <c r="G147" s="172">
        <v>703.25</v>
      </c>
    </row>
    <row r="148" spans="1:7" x14ac:dyDescent="0.25">
      <c r="A148" s="165"/>
      <c r="B148" s="165"/>
      <c r="C148" s="165"/>
      <c r="D148" s="165"/>
      <c r="E148" s="234" t="s">
        <v>259</v>
      </c>
      <c r="F148" s="234"/>
      <c r="G148" s="172">
        <v>58.84</v>
      </c>
    </row>
    <row r="149" spans="1:7" x14ac:dyDescent="0.25">
      <c r="A149" s="165"/>
      <c r="B149" s="165"/>
      <c r="C149" s="165"/>
      <c r="D149" s="165"/>
      <c r="E149" s="234" t="s">
        <v>236</v>
      </c>
      <c r="F149" s="234"/>
      <c r="G149" s="172">
        <v>703.25</v>
      </c>
    </row>
    <row r="150" spans="1:7" x14ac:dyDescent="0.25">
      <c r="A150" s="165"/>
      <c r="B150" s="165"/>
      <c r="C150" s="230"/>
      <c r="D150" s="230"/>
      <c r="E150" s="165"/>
      <c r="F150" s="165"/>
      <c r="G150" s="165"/>
    </row>
    <row r="151" spans="1:7" x14ac:dyDescent="0.25">
      <c r="A151" s="231" t="s">
        <v>1953</v>
      </c>
      <c r="B151" s="231"/>
      <c r="C151" s="231"/>
      <c r="D151" s="231"/>
      <c r="E151" s="231"/>
      <c r="F151" s="231"/>
      <c r="G151" s="231"/>
    </row>
    <row r="152" spans="1:7" ht="22.5" x14ac:dyDescent="0.25">
      <c r="A152" s="232" t="s">
        <v>243</v>
      </c>
      <c r="B152" s="232"/>
      <c r="C152" s="166" t="s">
        <v>226</v>
      </c>
      <c r="D152" s="166" t="s">
        <v>227</v>
      </c>
      <c r="E152" s="166" t="s">
        <v>228</v>
      </c>
      <c r="F152" s="166" t="s">
        <v>229</v>
      </c>
      <c r="G152" s="166" t="s">
        <v>3</v>
      </c>
    </row>
    <row r="153" spans="1:7" x14ac:dyDescent="0.25">
      <c r="A153" s="167" t="s">
        <v>1954</v>
      </c>
      <c r="B153" s="168" t="s">
        <v>1955</v>
      </c>
      <c r="C153" s="167" t="s">
        <v>242</v>
      </c>
      <c r="D153" s="167" t="s">
        <v>232</v>
      </c>
      <c r="E153" s="169">
        <v>1.72E-2</v>
      </c>
      <c r="F153" s="170">
        <v>8.59</v>
      </c>
      <c r="G153" s="170">
        <v>0.14774799999999999</v>
      </c>
    </row>
    <row r="154" spans="1:7" x14ac:dyDescent="0.25">
      <c r="A154" s="165"/>
      <c r="B154" s="165"/>
      <c r="C154" s="165"/>
      <c r="D154" s="165"/>
      <c r="E154" s="233" t="s">
        <v>244</v>
      </c>
      <c r="F154" s="233"/>
      <c r="G154" s="171">
        <v>0.15</v>
      </c>
    </row>
    <row r="155" spans="1:7" x14ac:dyDescent="0.25">
      <c r="A155" s="165"/>
      <c r="B155" s="165"/>
      <c r="C155" s="165"/>
      <c r="D155" s="165"/>
      <c r="E155" s="234" t="s">
        <v>235</v>
      </c>
      <c r="F155" s="234"/>
      <c r="G155" s="172">
        <v>0.31</v>
      </c>
    </row>
    <row r="156" spans="1:7" x14ac:dyDescent="0.25">
      <c r="A156" s="165"/>
      <c r="B156" s="165"/>
      <c r="C156" s="165"/>
      <c r="D156" s="165"/>
      <c r="E156" s="234" t="s">
        <v>259</v>
      </c>
      <c r="F156" s="234"/>
      <c r="G156" s="172">
        <v>0.16</v>
      </c>
    </row>
    <row r="157" spans="1:7" x14ac:dyDescent="0.25">
      <c r="A157" s="165"/>
      <c r="B157" s="165"/>
      <c r="C157" s="165"/>
      <c r="D157" s="165"/>
      <c r="E157" s="234" t="s">
        <v>236</v>
      </c>
      <c r="F157" s="234"/>
      <c r="G157" s="172">
        <v>0.31</v>
      </c>
    </row>
    <row r="158" spans="1:7" x14ac:dyDescent="0.25">
      <c r="A158" s="165"/>
      <c r="B158" s="165"/>
      <c r="C158" s="230"/>
      <c r="D158" s="230"/>
      <c r="E158" s="165"/>
      <c r="F158" s="165"/>
      <c r="G158" s="165"/>
    </row>
    <row r="159" spans="1:7" x14ac:dyDescent="0.25">
      <c r="A159" s="231" t="s">
        <v>1956</v>
      </c>
      <c r="B159" s="231"/>
      <c r="C159" s="231"/>
      <c r="D159" s="231"/>
      <c r="E159" s="231"/>
      <c r="F159" s="231"/>
      <c r="G159" s="231"/>
    </row>
    <row r="160" spans="1:7" ht="22.5" x14ac:dyDescent="0.25">
      <c r="A160" s="232" t="s">
        <v>1899</v>
      </c>
      <c r="B160" s="232"/>
      <c r="C160" s="166" t="s">
        <v>226</v>
      </c>
      <c r="D160" s="166" t="s">
        <v>227</v>
      </c>
      <c r="E160" s="166" t="s">
        <v>228</v>
      </c>
      <c r="F160" s="166" t="s">
        <v>229</v>
      </c>
      <c r="G160" s="166" t="s">
        <v>3</v>
      </c>
    </row>
    <row r="161" spans="1:7" x14ac:dyDescent="0.25">
      <c r="A161" s="167" t="s">
        <v>245</v>
      </c>
      <c r="B161" s="168" t="s">
        <v>1900</v>
      </c>
      <c r="C161" s="167" t="s">
        <v>242</v>
      </c>
      <c r="D161" s="167" t="s">
        <v>232</v>
      </c>
      <c r="E161" s="169">
        <v>1</v>
      </c>
      <c r="F161" s="170">
        <v>2.83</v>
      </c>
      <c r="G161" s="170">
        <v>2.83</v>
      </c>
    </row>
    <row r="162" spans="1:7" ht="22.5" x14ac:dyDescent="0.25">
      <c r="A162" s="167" t="s">
        <v>1957</v>
      </c>
      <c r="B162" s="168" t="s">
        <v>1958</v>
      </c>
      <c r="C162" s="167" t="s">
        <v>242</v>
      </c>
      <c r="D162" s="167" t="s">
        <v>232</v>
      </c>
      <c r="E162" s="169">
        <v>1</v>
      </c>
      <c r="F162" s="170">
        <v>1.0900000000000001</v>
      </c>
      <c r="G162" s="170">
        <v>1.0900000000000001</v>
      </c>
    </row>
    <row r="163" spans="1:7" x14ac:dyDescent="0.25">
      <c r="A163" s="167" t="s">
        <v>246</v>
      </c>
      <c r="B163" s="168" t="s">
        <v>1903</v>
      </c>
      <c r="C163" s="167" t="s">
        <v>242</v>
      </c>
      <c r="D163" s="167" t="s">
        <v>232</v>
      </c>
      <c r="E163" s="169">
        <v>1</v>
      </c>
      <c r="F163" s="170">
        <v>0.81</v>
      </c>
      <c r="G163" s="170">
        <v>0.81</v>
      </c>
    </row>
    <row r="164" spans="1:7" ht="33.75" x14ac:dyDescent="0.25">
      <c r="A164" s="167" t="s">
        <v>1959</v>
      </c>
      <c r="B164" s="168" t="s">
        <v>1960</v>
      </c>
      <c r="C164" s="167" t="s">
        <v>242</v>
      </c>
      <c r="D164" s="167" t="s">
        <v>232</v>
      </c>
      <c r="E164" s="169">
        <v>1</v>
      </c>
      <c r="F164" s="170">
        <v>0.74</v>
      </c>
      <c r="G164" s="170">
        <v>0.74</v>
      </c>
    </row>
    <row r="165" spans="1:7" x14ac:dyDescent="0.25">
      <c r="A165" s="167" t="s">
        <v>247</v>
      </c>
      <c r="B165" s="168" t="s">
        <v>1906</v>
      </c>
      <c r="C165" s="167" t="s">
        <v>242</v>
      </c>
      <c r="D165" s="167" t="s">
        <v>232</v>
      </c>
      <c r="E165" s="169">
        <v>1</v>
      </c>
      <c r="F165" s="170">
        <v>0.06</v>
      </c>
      <c r="G165" s="170">
        <v>0.06</v>
      </c>
    </row>
    <row r="166" spans="1:7" x14ac:dyDescent="0.25">
      <c r="A166" s="167" t="s">
        <v>248</v>
      </c>
      <c r="B166" s="168" t="s">
        <v>1907</v>
      </c>
      <c r="C166" s="167" t="s">
        <v>242</v>
      </c>
      <c r="D166" s="167" t="s">
        <v>232</v>
      </c>
      <c r="E166" s="169">
        <v>1</v>
      </c>
      <c r="F166" s="170">
        <v>0.91</v>
      </c>
      <c r="G166" s="170">
        <v>0.91</v>
      </c>
    </row>
    <row r="167" spans="1:7" x14ac:dyDescent="0.25">
      <c r="A167" s="165"/>
      <c r="B167" s="165"/>
      <c r="C167" s="165"/>
      <c r="D167" s="165"/>
      <c r="E167" s="233" t="s">
        <v>1908</v>
      </c>
      <c r="F167" s="233"/>
      <c r="G167" s="171">
        <v>6.44</v>
      </c>
    </row>
    <row r="168" spans="1:7" ht="22.5" x14ac:dyDescent="0.25">
      <c r="A168" s="232" t="s">
        <v>243</v>
      </c>
      <c r="B168" s="232"/>
      <c r="C168" s="166" t="s">
        <v>226</v>
      </c>
      <c r="D168" s="166" t="s">
        <v>227</v>
      </c>
      <c r="E168" s="166" t="s">
        <v>228</v>
      </c>
      <c r="F168" s="166" t="s">
        <v>229</v>
      </c>
      <c r="G168" s="166" t="s">
        <v>3</v>
      </c>
    </row>
    <row r="169" spans="1:7" x14ac:dyDescent="0.25">
      <c r="A169" s="167" t="s">
        <v>1954</v>
      </c>
      <c r="B169" s="168" t="s">
        <v>1955</v>
      </c>
      <c r="C169" s="167" t="s">
        <v>242</v>
      </c>
      <c r="D169" s="167" t="s">
        <v>232</v>
      </c>
      <c r="E169" s="169">
        <v>1</v>
      </c>
      <c r="F169" s="170">
        <v>8.59</v>
      </c>
      <c r="G169" s="170">
        <v>8.59</v>
      </c>
    </row>
    <row r="170" spans="1:7" x14ac:dyDescent="0.25">
      <c r="A170" s="165"/>
      <c r="B170" s="165"/>
      <c r="C170" s="165"/>
      <c r="D170" s="165"/>
      <c r="E170" s="233" t="s">
        <v>244</v>
      </c>
      <c r="F170" s="233"/>
      <c r="G170" s="171">
        <v>8.59</v>
      </c>
    </row>
    <row r="171" spans="1:7" ht="22.5" x14ac:dyDescent="0.25">
      <c r="A171" s="232" t="s">
        <v>231</v>
      </c>
      <c r="B171" s="232"/>
      <c r="C171" s="166" t="s">
        <v>226</v>
      </c>
      <c r="D171" s="166" t="s">
        <v>227</v>
      </c>
      <c r="E171" s="166" t="s">
        <v>228</v>
      </c>
      <c r="F171" s="166" t="s">
        <v>229</v>
      </c>
      <c r="G171" s="166" t="s">
        <v>3</v>
      </c>
    </row>
    <row r="172" spans="1:7" ht="22.5" x14ac:dyDescent="0.25">
      <c r="A172" s="167" t="s">
        <v>1961</v>
      </c>
      <c r="B172" s="168" t="s">
        <v>1962</v>
      </c>
      <c r="C172" s="167" t="s">
        <v>242</v>
      </c>
      <c r="D172" s="167" t="s">
        <v>232</v>
      </c>
      <c r="E172" s="169">
        <v>1</v>
      </c>
      <c r="F172" s="170">
        <v>0.15</v>
      </c>
      <c r="G172" s="170">
        <v>0.15</v>
      </c>
    </row>
    <row r="173" spans="1:7" x14ac:dyDescent="0.25">
      <c r="A173" s="165"/>
      <c r="B173" s="165"/>
      <c r="C173" s="165"/>
      <c r="D173" s="165"/>
      <c r="E173" s="233" t="s">
        <v>234</v>
      </c>
      <c r="F173" s="233"/>
      <c r="G173" s="171">
        <v>0.15</v>
      </c>
    </row>
    <row r="174" spans="1:7" x14ac:dyDescent="0.25">
      <c r="A174" s="165"/>
      <c r="B174" s="165"/>
      <c r="C174" s="165"/>
      <c r="D174" s="165"/>
      <c r="E174" s="234" t="s">
        <v>235</v>
      </c>
      <c r="F174" s="234"/>
      <c r="G174" s="172">
        <v>24.68</v>
      </c>
    </row>
    <row r="175" spans="1:7" x14ac:dyDescent="0.25">
      <c r="A175" s="165"/>
      <c r="B175" s="165"/>
      <c r="C175" s="165"/>
      <c r="D175" s="165"/>
      <c r="E175" s="234" t="s">
        <v>259</v>
      </c>
      <c r="F175" s="234"/>
      <c r="G175" s="172">
        <v>9.5</v>
      </c>
    </row>
    <row r="176" spans="1:7" x14ac:dyDescent="0.25">
      <c r="A176" s="165"/>
      <c r="B176" s="165"/>
      <c r="C176" s="165"/>
      <c r="D176" s="165"/>
      <c r="E176" s="234" t="s">
        <v>236</v>
      </c>
      <c r="F176" s="234"/>
      <c r="G176" s="172">
        <v>24.68</v>
      </c>
    </row>
    <row r="177" spans="1:7" x14ac:dyDescent="0.25">
      <c r="A177" s="165"/>
      <c r="B177" s="165"/>
      <c r="C177" s="230"/>
      <c r="D177" s="230"/>
      <c r="E177" s="165"/>
      <c r="F177" s="165"/>
      <c r="G177" s="165"/>
    </row>
    <row r="178" spans="1:7" x14ac:dyDescent="0.25">
      <c r="A178" s="231" t="s">
        <v>1963</v>
      </c>
      <c r="B178" s="231"/>
      <c r="C178" s="231"/>
      <c r="D178" s="231"/>
      <c r="E178" s="231"/>
      <c r="F178" s="231"/>
      <c r="G178" s="231"/>
    </row>
    <row r="179" spans="1:7" ht="22.5" x14ac:dyDescent="0.25">
      <c r="A179" s="232" t="s">
        <v>1899</v>
      </c>
      <c r="B179" s="232"/>
      <c r="C179" s="166" t="s">
        <v>226</v>
      </c>
      <c r="D179" s="166" t="s">
        <v>227</v>
      </c>
      <c r="E179" s="166" t="s">
        <v>228</v>
      </c>
      <c r="F179" s="166" t="s">
        <v>229</v>
      </c>
      <c r="G179" s="166" t="s">
        <v>3</v>
      </c>
    </row>
    <row r="180" spans="1:7" x14ac:dyDescent="0.25">
      <c r="A180" s="167" t="s">
        <v>245</v>
      </c>
      <c r="B180" s="168" t="s">
        <v>1900</v>
      </c>
      <c r="C180" s="167" t="s">
        <v>242</v>
      </c>
      <c r="D180" s="167" t="s">
        <v>232</v>
      </c>
      <c r="E180" s="169">
        <v>1</v>
      </c>
      <c r="F180" s="170">
        <v>2.83</v>
      </c>
      <c r="G180" s="170">
        <v>2.83</v>
      </c>
    </row>
    <row r="181" spans="1:7" ht="22.5" x14ac:dyDescent="0.25">
      <c r="A181" s="167" t="s">
        <v>1915</v>
      </c>
      <c r="B181" s="168" t="s">
        <v>1916</v>
      </c>
      <c r="C181" s="167" t="s">
        <v>242</v>
      </c>
      <c r="D181" s="167" t="s">
        <v>232</v>
      </c>
      <c r="E181" s="169">
        <v>1</v>
      </c>
      <c r="F181" s="170">
        <v>1.1499999999999999</v>
      </c>
      <c r="G181" s="170">
        <v>1.1499999999999999</v>
      </c>
    </row>
    <row r="182" spans="1:7" x14ac:dyDescent="0.25">
      <c r="A182" s="167" t="s">
        <v>246</v>
      </c>
      <c r="B182" s="168" t="s">
        <v>1903</v>
      </c>
      <c r="C182" s="167" t="s">
        <v>242</v>
      </c>
      <c r="D182" s="167" t="s">
        <v>232</v>
      </c>
      <c r="E182" s="169">
        <v>1</v>
      </c>
      <c r="F182" s="170">
        <v>0.81</v>
      </c>
      <c r="G182" s="170">
        <v>0.81</v>
      </c>
    </row>
    <row r="183" spans="1:7" ht="33.75" x14ac:dyDescent="0.25">
      <c r="A183" s="167" t="s">
        <v>1917</v>
      </c>
      <c r="B183" s="168" t="s">
        <v>1918</v>
      </c>
      <c r="C183" s="167" t="s">
        <v>242</v>
      </c>
      <c r="D183" s="167" t="s">
        <v>232</v>
      </c>
      <c r="E183" s="169">
        <v>1</v>
      </c>
      <c r="F183" s="170">
        <v>0.56000000000000005</v>
      </c>
      <c r="G183" s="170">
        <v>0.56000000000000005</v>
      </c>
    </row>
    <row r="184" spans="1:7" x14ac:dyDescent="0.25">
      <c r="A184" s="167" t="s">
        <v>247</v>
      </c>
      <c r="B184" s="168" t="s">
        <v>1906</v>
      </c>
      <c r="C184" s="167" t="s">
        <v>242</v>
      </c>
      <c r="D184" s="167" t="s">
        <v>232</v>
      </c>
      <c r="E184" s="169">
        <v>1</v>
      </c>
      <c r="F184" s="170">
        <v>0.06</v>
      </c>
      <c r="G184" s="170">
        <v>0.06</v>
      </c>
    </row>
    <row r="185" spans="1:7" x14ac:dyDescent="0.25">
      <c r="A185" s="167" t="s">
        <v>248</v>
      </c>
      <c r="B185" s="168" t="s">
        <v>1907</v>
      </c>
      <c r="C185" s="167" t="s">
        <v>242</v>
      </c>
      <c r="D185" s="167" t="s">
        <v>232</v>
      </c>
      <c r="E185" s="169">
        <v>1</v>
      </c>
      <c r="F185" s="170">
        <v>0.91</v>
      </c>
      <c r="G185" s="170">
        <v>0.91</v>
      </c>
    </row>
    <row r="186" spans="1:7" x14ac:dyDescent="0.25">
      <c r="A186" s="165"/>
      <c r="B186" s="165"/>
      <c r="C186" s="165"/>
      <c r="D186" s="165"/>
      <c r="E186" s="233" t="s">
        <v>1908</v>
      </c>
      <c r="F186" s="233"/>
      <c r="G186" s="171">
        <v>6.32</v>
      </c>
    </row>
    <row r="187" spans="1:7" ht="22.5" x14ac:dyDescent="0.25">
      <c r="A187" s="232" t="s">
        <v>243</v>
      </c>
      <c r="B187" s="232"/>
      <c r="C187" s="166" t="s">
        <v>226</v>
      </c>
      <c r="D187" s="166" t="s">
        <v>227</v>
      </c>
      <c r="E187" s="166" t="s">
        <v>228</v>
      </c>
      <c r="F187" s="166" t="s">
        <v>229</v>
      </c>
      <c r="G187" s="166" t="s">
        <v>3</v>
      </c>
    </row>
    <row r="188" spans="1:7" x14ac:dyDescent="0.25">
      <c r="A188" s="167" t="s">
        <v>1912</v>
      </c>
      <c r="B188" s="168" t="s">
        <v>1913</v>
      </c>
      <c r="C188" s="167" t="s">
        <v>242</v>
      </c>
      <c r="D188" s="167" t="s">
        <v>232</v>
      </c>
      <c r="E188" s="169">
        <v>1</v>
      </c>
      <c r="F188" s="170">
        <v>6.2087000000000003</v>
      </c>
      <c r="G188" s="170">
        <v>6.2087000000000003</v>
      </c>
    </row>
    <row r="189" spans="1:7" x14ac:dyDescent="0.25">
      <c r="A189" s="165"/>
      <c r="B189" s="165"/>
      <c r="C189" s="165"/>
      <c r="D189" s="165"/>
      <c r="E189" s="233" t="s">
        <v>244</v>
      </c>
      <c r="F189" s="233"/>
      <c r="G189" s="171">
        <v>6.21</v>
      </c>
    </row>
    <row r="190" spans="1:7" ht="22.5" x14ac:dyDescent="0.25">
      <c r="A190" s="232" t="s">
        <v>231</v>
      </c>
      <c r="B190" s="232"/>
      <c r="C190" s="166" t="s">
        <v>226</v>
      </c>
      <c r="D190" s="166" t="s">
        <v>227</v>
      </c>
      <c r="E190" s="166" t="s">
        <v>228</v>
      </c>
      <c r="F190" s="166" t="s">
        <v>229</v>
      </c>
      <c r="G190" s="166" t="s">
        <v>3</v>
      </c>
    </row>
    <row r="191" spans="1:7" ht="22.5" x14ac:dyDescent="0.25">
      <c r="A191" s="167" t="s">
        <v>1919</v>
      </c>
      <c r="B191" s="168" t="s">
        <v>1920</v>
      </c>
      <c r="C191" s="167" t="s">
        <v>242</v>
      </c>
      <c r="D191" s="167" t="s">
        <v>232</v>
      </c>
      <c r="E191" s="169">
        <v>1</v>
      </c>
      <c r="F191" s="170">
        <v>0.11</v>
      </c>
      <c r="G191" s="170">
        <v>0.11</v>
      </c>
    </row>
    <row r="192" spans="1:7" x14ac:dyDescent="0.25">
      <c r="A192" s="165"/>
      <c r="B192" s="165"/>
      <c r="C192" s="165"/>
      <c r="D192" s="165"/>
      <c r="E192" s="233" t="s">
        <v>234</v>
      </c>
      <c r="F192" s="233"/>
      <c r="G192" s="171">
        <v>0.11</v>
      </c>
    </row>
    <row r="193" spans="1:7" x14ac:dyDescent="0.25">
      <c r="A193" s="165"/>
      <c r="B193" s="165"/>
      <c r="C193" s="165"/>
      <c r="D193" s="165"/>
      <c r="E193" s="234" t="s">
        <v>235</v>
      </c>
      <c r="F193" s="234"/>
      <c r="G193" s="172">
        <v>19.5</v>
      </c>
    </row>
    <row r="194" spans="1:7" x14ac:dyDescent="0.25">
      <c r="A194" s="165"/>
      <c r="B194" s="165"/>
      <c r="C194" s="165"/>
      <c r="D194" s="165"/>
      <c r="E194" s="234" t="s">
        <v>259</v>
      </c>
      <c r="F194" s="234"/>
      <c r="G194" s="172">
        <v>6.86</v>
      </c>
    </row>
    <row r="195" spans="1:7" x14ac:dyDescent="0.25">
      <c r="A195" s="165"/>
      <c r="B195" s="165"/>
      <c r="C195" s="165"/>
      <c r="D195" s="165"/>
      <c r="E195" s="234" t="s">
        <v>236</v>
      </c>
      <c r="F195" s="234"/>
      <c r="G195" s="172">
        <v>19.5</v>
      </c>
    </row>
    <row r="196" spans="1:7" x14ac:dyDescent="0.25">
      <c r="A196" s="165"/>
      <c r="B196" s="165"/>
      <c r="C196" s="230"/>
      <c r="D196" s="230"/>
      <c r="E196" s="165"/>
      <c r="F196" s="165"/>
      <c r="G196" s="165"/>
    </row>
    <row r="197" spans="1:7" x14ac:dyDescent="0.25">
      <c r="A197" s="231" t="s">
        <v>1964</v>
      </c>
      <c r="B197" s="231"/>
      <c r="C197" s="231"/>
      <c r="D197" s="231"/>
      <c r="E197" s="231"/>
      <c r="F197" s="231"/>
      <c r="G197" s="231"/>
    </row>
    <row r="198" spans="1:7" ht="22.5" x14ac:dyDescent="0.25">
      <c r="A198" s="232" t="s">
        <v>225</v>
      </c>
      <c r="B198" s="232"/>
      <c r="C198" s="166" t="s">
        <v>226</v>
      </c>
      <c r="D198" s="166" t="s">
        <v>227</v>
      </c>
      <c r="E198" s="166" t="s">
        <v>228</v>
      </c>
      <c r="F198" s="166" t="s">
        <v>229</v>
      </c>
      <c r="G198" s="166" t="s">
        <v>3</v>
      </c>
    </row>
    <row r="199" spans="1:7" ht="22.5" x14ac:dyDescent="0.25">
      <c r="A199" s="167" t="s">
        <v>1965</v>
      </c>
      <c r="B199" s="168" t="s">
        <v>1966</v>
      </c>
      <c r="C199" s="167" t="s">
        <v>242</v>
      </c>
      <c r="D199" s="167" t="s">
        <v>128</v>
      </c>
      <c r="E199" s="169">
        <v>122.27</v>
      </c>
      <c r="F199" s="170">
        <v>3.2679999999999998</v>
      </c>
      <c r="G199" s="170">
        <v>399.57835999999998</v>
      </c>
    </row>
    <row r="200" spans="1:7" x14ac:dyDescent="0.25">
      <c r="A200" s="165"/>
      <c r="B200" s="165"/>
      <c r="C200" s="165"/>
      <c r="D200" s="165"/>
      <c r="E200" s="233" t="s">
        <v>230</v>
      </c>
      <c r="F200" s="233"/>
      <c r="G200" s="171">
        <v>399.58</v>
      </c>
    </row>
    <row r="201" spans="1:7" ht="22.5" x14ac:dyDescent="0.25">
      <c r="A201" s="232" t="s">
        <v>231</v>
      </c>
      <c r="B201" s="232"/>
      <c r="C201" s="166" t="s">
        <v>226</v>
      </c>
      <c r="D201" s="166" t="s">
        <v>227</v>
      </c>
      <c r="E201" s="166" t="s">
        <v>228</v>
      </c>
      <c r="F201" s="166" t="s">
        <v>229</v>
      </c>
      <c r="G201" s="166" t="s">
        <v>3</v>
      </c>
    </row>
    <row r="202" spans="1:7" ht="56.25" x14ac:dyDescent="0.25">
      <c r="A202" s="167" t="s">
        <v>1240</v>
      </c>
      <c r="B202" s="168" t="s">
        <v>1241</v>
      </c>
      <c r="C202" s="167" t="s">
        <v>242</v>
      </c>
      <c r="D202" s="167" t="s">
        <v>127</v>
      </c>
      <c r="E202" s="169">
        <v>0.13</v>
      </c>
      <c r="F202" s="170">
        <v>644.41</v>
      </c>
      <c r="G202" s="170">
        <v>83.773300000000006</v>
      </c>
    </row>
    <row r="203" spans="1:7" x14ac:dyDescent="0.25">
      <c r="A203" s="167" t="s">
        <v>327</v>
      </c>
      <c r="B203" s="168" t="s">
        <v>239</v>
      </c>
      <c r="C203" s="167" t="s">
        <v>242</v>
      </c>
      <c r="D203" s="167" t="s">
        <v>232</v>
      </c>
      <c r="E203" s="169">
        <v>10.263</v>
      </c>
      <c r="F203" s="170">
        <v>15.18</v>
      </c>
      <c r="G203" s="170">
        <v>155.79234</v>
      </c>
    </row>
    <row r="204" spans="1:7" x14ac:dyDescent="0.25">
      <c r="A204" s="167" t="s">
        <v>328</v>
      </c>
      <c r="B204" s="168" t="s">
        <v>233</v>
      </c>
      <c r="C204" s="167" t="s">
        <v>242</v>
      </c>
      <c r="D204" s="167" t="s">
        <v>232</v>
      </c>
      <c r="E204" s="169">
        <v>5.1319999999999997</v>
      </c>
      <c r="F204" s="170">
        <v>12.64</v>
      </c>
      <c r="G204" s="170">
        <v>64.868480000000005</v>
      </c>
    </row>
    <row r="205" spans="1:7" x14ac:dyDescent="0.25">
      <c r="A205" s="165"/>
      <c r="B205" s="165"/>
      <c r="C205" s="165"/>
      <c r="D205" s="165"/>
      <c r="E205" s="233" t="s">
        <v>234</v>
      </c>
      <c r="F205" s="233"/>
      <c r="G205" s="171">
        <v>304.43</v>
      </c>
    </row>
    <row r="206" spans="1:7" x14ac:dyDescent="0.25">
      <c r="A206" s="165"/>
      <c r="B206" s="165"/>
      <c r="C206" s="165"/>
      <c r="D206" s="165"/>
      <c r="E206" s="234" t="s">
        <v>235</v>
      </c>
      <c r="F206" s="234"/>
      <c r="G206" s="172">
        <v>844.36</v>
      </c>
    </row>
    <row r="207" spans="1:7" x14ac:dyDescent="0.25">
      <c r="A207" s="165"/>
      <c r="B207" s="165"/>
      <c r="C207" s="165"/>
      <c r="D207" s="165"/>
      <c r="E207" s="234" t="s">
        <v>259</v>
      </c>
      <c r="F207" s="234"/>
      <c r="G207" s="172">
        <v>140.35</v>
      </c>
    </row>
    <row r="208" spans="1:7" x14ac:dyDescent="0.25">
      <c r="A208" s="165"/>
      <c r="B208" s="165"/>
      <c r="C208" s="165"/>
      <c r="D208" s="165"/>
      <c r="E208" s="234" t="s">
        <v>236</v>
      </c>
      <c r="F208" s="234"/>
      <c r="G208" s="172">
        <v>844.36</v>
      </c>
    </row>
    <row r="209" spans="1:7" x14ac:dyDescent="0.25">
      <c r="A209" s="165"/>
      <c r="B209" s="165"/>
      <c r="C209" s="230"/>
      <c r="D209" s="230"/>
      <c r="E209" s="165"/>
      <c r="F209" s="165"/>
      <c r="G209" s="165"/>
    </row>
    <row r="210" spans="1:7" x14ac:dyDescent="0.25">
      <c r="A210" s="231" t="s">
        <v>1969</v>
      </c>
      <c r="B210" s="231"/>
      <c r="C210" s="231"/>
      <c r="D210" s="231"/>
      <c r="E210" s="231"/>
      <c r="F210" s="231"/>
      <c r="G210" s="231"/>
    </row>
    <row r="211" spans="1:7" ht="22.5" x14ac:dyDescent="0.25">
      <c r="A211" s="232" t="s">
        <v>1899</v>
      </c>
      <c r="B211" s="232"/>
      <c r="C211" s="166" t="s">
        <v>226</v>
      </c>
      <c r="D211" s="166" t="s">
        <v>227</v>
      </c>
      <c r="E211" s="166" t="s">
        <v>228</v>
      </c>
      <c r="F211" s="166" t="s">
        <v>229</v>
      </c>
      <c r="G211" s="166" t="s">
        <v>3</v>
      </c>
    </row>
    <row r="212" spans="1:7" x14ac:dyDescent="0.25">
      <c r="A212" s="167" t="s">
        <v>245</v>
      </c>
      <c r="B212" s="168" t="s">
        <v>1900</v>
      </c>
      <c r="C212" s="167" t="s">
        <v>242</v>
      </c>
      <c r="D212" s="167" t="s">
        <v>232</v>
      </c>
      <c r="E212" s="169">
        <v>1</v>
      </c>
      <c r="F212" s="170">
        <v>2.83</v>
      </c>
      <c r="G212" s="170">
        <v>2.83</v>
      </c>
    </row>
    <row r="213" spans="1:7" ht="22.5" x14ac:dyDescent="0.25">
      <c r="A213" s="167" t="s">
        <v>1970</v>
      </c>
      <c r="B213" s="168" t="s">
        <v>1971</v>
      </c>
      <c r="C213" s="167" t="s">
        <v>242</v>
      </c>
      <c r="D213" s="167" t="s">
        <v>232</v>
      </c>
      <c r="E213" s="169">
        <v>1</v>
      </c>
      <c r="F213" s="170">
        <v>1.5</v>
      </c>
      <c r="G213" s="170">
        <v>1.5</v>
      </c>
    </row>
    <row r="214" spans="1:7" x14ac:dyDescent="0.25">
      <c r="A214" s="167" t="s">
        <v>246</v>
      </c>
      <c r="B214" s="168" t="s">
        <v>1903</v>
      </c>
      <c r="C214" s="167" t="s">
        <v>242</v>
      </c>
      <c r="D214" s="167" t="s">
        <v>232</v>
      </c>
      <c r="E214" s="169">
        <v>1</v>
      </c>
      <c r="F214" s="170">
        <v>0.81</v>
      </c>
      <c r="G214" s="170">
        <v>0.81</v>
      </c>
    </row>
    <row r="215" spans="1:7" ht="33.75" x14ac:dyDescent="0.25">
      <c r="A215" s="167" t="s">
        <v>1972</v>
      </c>
      <c r="B215" s="168" t="s">
        <v>1973</v>
      </c>
      <c r="C215" s="167" t="s">
        <v>242</v>
      </c>
      <c r="D215" s="167" t="s">
        <v>232</v>
      </c>
      <c r="E215" s="169">
        <v>1</v>
      </c>
      <c r="F215" s="170">
        <v>1.48</v>
      </c>
      <c r="G215" s="170">
        <v>1.48</v>
      </c>
    </row>
    <row r="216" spans="1:7" x14ac:dyDescent="0.25">
      <c r="A216" s="167" t="s">
        <v>247</v>
      </c>
      <c r="B216" s="168" t="s">
        <v>1906</v>
      </c>
      <c r="C216" s="167" t="s">
        <v>242</v>
      </c>
      <c r="D216" s="167" t="s">
        <v>232</v>
      </c>
      <c r="E216" s="169">
        <v>1</v>
      </c>
      <c r="F216" s="170">
        <v>0.06</v>
      </c>
      <c r="G216" s="170">
        <v>0.06</v>
      </c>
    </row>
    <row r="217" spans="1:7" x14ac:dyDescent="0.25">
      <c r="A217" s="167" t="s">
        <v>248</v>
      </c>
      <c r="B217" s="168" t="s">
        <v>1907</v>
      </c>
      <c r="C217" s="167" t="s">
        <v>242</v>
      </c>
      <c r="D217" s="167" t="s">
        <v>232</v>
      </c>
      <c r="E217" s="169">
        <v>1</v>
      </c>
      <c r="F217" s="170">
        <v>0.91</v>
      </c>
      <c r="G217" s="170">
        <v>0.91</v>
      </c>
    </row>
    <row r="218" spans="1:7" x14ac:dyDescent="0.25">
      <c r="A218" s="165"/>
      <c r="B218" s="165"/>
      <c r="C218" s="165"/>
      <c r="D218" s="165"/>
      <c r="E218" s="233" t="s">
        <v>1908</v>
      </c>
      <c r="F218" s="233"/>
      <c r="G218" s="171">
        <v>7.59</v>
      </c>
    </row>
    <row r="219" spans="1:7" ht="22.5" x14ac:dyDescent="0.25">
      <c r="A219" s="232" t="s">
        <v>243</v>
      </c>
      <c r="B219" s="232"/>
      <c r="C219" s="166" t="s">
        <v>226</v>
      </c>
      <c r="D219" s="166" t="s">
        <v>227</v>
      </c>
      <c r="E219" s="166" t="s">
        <v>228</v>
      </c>
      <c r="F219" s="166" t="s">
        <v>229</v>
      </c>
      <c r="G219" s="166" t="s">
        <v>3</v>
      </c>
    </row>
    <row r="220" spans="1:7" x14ac:dyDescent="0.25">
      <c r="A220" s="167" t="s">
        <v>1967</v>
      </c>
      <c r="B220" s="168" t="s">
        <v>1968</v>
      </c>
      <c r="C220" s="167" t="s">
        <v>242</v>
      </c>
      <c r="D220" s="167" t="s">
        <v>232</v>
      </c>
      <c r="E220" s="169">
        <v>1</v>
      </c>
      <c r="F220" s="170">
        <v>8.59</v>
      </c>
      <c r="G220" s="170">
        <v>8.59</v>
      </c>
    </row>
    <row r="221" spans="1:7" x14ac:dyDescent="0.25">
      <c r="A221" s="165"/>
      <c r="B221" s="165"/>
      <c r="C221" s="165"/>
      <c r="D221" s="165"/>
      <c r="E221" s="233" t="s">
        <v>244</v>
      </c>
      <c r="F221" s="233"/>
      <c r="G221" s="171">
        <v>8.59</v>
      </c>
    </row>
    <row r="222" spans="1:7" ht="22.5" x14ac:dyDescent="0.25">
      <c r="A222" s="232" t="s">
        <v>231</v>
      </c>
      <c r="B222" s="232"/>
      <c r="C222" s="166" t="s">
        <v>226</v>
      </c>
      <c r="D222" s="166" t="s">
        <v>227</v>
      </c>
      <c r="E222" s="166" t="s">
        <v>228</v>
      </c>
      <c r="F222" s="166" t="s">
        <v>229</v>
      </c>
      <c r="G222" s="166" t="s">
        <v>3</v>
      </c>
    </row>
    <row r="223" spans="1:7" ht="22.5" x14ac:dyDescent="0.25">
      <c r="A223" s="167" t="s">
        <v>1974</v>
      </c>
      <c r="B223" s="168" t="s">
        <v>1975</v>
      </c>
      <c r="C223" s="167" t="s">
        <v>242</v>
      </c>
      <c r="D223" s="167" t="s">
        <v>232</v>
      </c>
      <c r="E223" s="169">
        <v>1</v>
      </c>
      <c r="F223" s="170">
        <v>0.17</v>
      </c>
      <c r="G223" s="170">
        <v>0.17</v>
      </c>
    </row>
    <row r="224" spans="1:7" x14ac:dyDescent="0.25">
      <c r="A224" s="165"/>
      <c r="B224" s="165"/>
      <c r="C224" s="165"/>
      <c r="D224" s="165"/>
      <c r="E224" s="233" t="s">
        <v>234</v>
      </c>
      <c r="F224" s="233"/>
      <c r="G224" s="171">
        <v>0.17</v>
      </c>
    </row>
    <row r="225" spans="1:7" x14ac:dyDescent="0.25">
      <c r="A225" s="165"/>
      <c r="B225" s="165"/>
      <c r="C225" s="165"/>
      <c r="D225" s="165"/>
      <c r="E225" s="234" t="s">
        <v>235</v>
      </c>
      <c r="F225" s="234"/>
      <c r="G225" s="172">
        <v>25.69</v>
      </c>
    </row>
    <row r="226" spans="1:7" x14ac:dyDescent="0.25">
      <c r="A226" s="165"/>
      <c r="B226" s="165"/>
      <c r="C226" s="165"/>
      <c r="D226" s="165"/>
      <c r="E226" s="234" t="s">
        <v>259</v>
      </c>
      <c r="F226" s="234"/>
      <c r="G226" s="172">
        <v>9.34</v>
      </c>
    </row>
    <row r="227" spans="1:7" x14ac:dyDescent="0.25">
      <c r="A227" s="165"/>
      <c r="B227" s="165"/>
      <c r="C227" s="165"/>
      <c r="D227" s="165"/>
      <c r="E227" s="234" t="s">
        <v>236</v>
      </c>
      <c r="F227" s="234"/>
      <c r="G227" s="172">
        <v>25.69</v>
      </c>
    </row>
    <row r="228" spans="1:7" x14ac:dyDescent="0.25">
      <c r="A228" s="165"/>
      <c r="B228" s="165"/>
      <c r="C228" s="230"/>
      <c r="D228" s="230"/>
      <c r="E228" s="165"/>
      <c r="F228" s="165"/>
      <c r="G228" s="165"/>
    </row>
    <row r="229" spans="1:7" x14ac:dyDescent="0.25">
      <c r="A229" s="231" t="s">
        <v>1976</v>
      </c>
      <c r="B229" s="231"/>
      <c r="C229" s="231"/>
      <c r="D229" s="231"/>
      <c r="E229" s="231"/>
      <c r="F229" s="231"/>
      <c r="G229" s="231"/>
    </row>
    <row r="230" spans="1:7" ht="22.5" x14ac:dyDescent="0.25">
      <c r="A230" s="232" t="s">
        <v>225</v>
      </c>
      <c r="B230" s="232"/>
      <c r="C230" s="166" t="s">
        <v>226</v>
      </c>
      <c r="D230" s="166" t="s">
        <v>227</v>
      </c>
      <c r="E230" s="166" t="s">
        <v>228</v>
      </c>
      <c r="F230" s="166" t="s">
        <v>229</v>
      </c>
      <c r="G230" s="166" t="s">
        <v>3</v>
      </c>
    </row>
    <row r="231" spans="1:7" ht="22.5" x14ac:dyDescent="0.25">
      <c r="A231" s="167" t="s">
        <v>326</v>
      </c>
      <c r="B231" s="168" t="s">
        <v>1463</v>
      </c>
      <c r="C231" s="167" t="s">
        <v>242</v>
      </c>
      <c r="D231" s="167" t="s">
        <v>241</v>
      </c>
      <c r="E231" s="169">
        <v>0.33</v>
      </c>
      <c r="F231" s="170">
        <v>22</v>
      </c>
      <c r="G231" s="170">
        <v>7.26</v>
      </c>
    </row>
    <row r="232" spans="1:7" x14ac:dyDescent="0.25">
      <c r="A232" s="165"/>
      <c r="B232" s="165"/>
      <c r="C232" s="165"/>
      <c r="D232" s="165"/>
      <c r="E232" s="233" t="s">
        <v>230</v>
      </c>
      <c r="F232" s="233"/>
      <c r="G232" s="171">
        <v>7.26</v>
      </c>
    </row>
    <row r="233" spans="1:7" ht="22.5" x14ac:dyDescent="0.25">
      <c r="A233" s="232" t="s">
        <v>231</v>
      </c>
      <c r="B233" s="232"/>
      <c r="C233" s="166" t="s">
        <v>226</v>
      </c>
      <c r="D233" s="166" t="s">
        <v>227</v>
      </c>
      <c r="E233" s="166" t="s">
        <v>228</v>
      </c>
      <c r="F233" s="166" t="s">
        <v>229</v>
      </c>
      <c r="G233" s="166" t="s">
        <v>3</v>
      </c>
    </row>
    <row r="234" spans="1:7" x14ac:dyDescent="0.25">
      <c r="A234" s="167" t="s">
        <v>1446</v>
      </c>
      <c r="B234" s="168" t="s">
        <v>1447</v>
      </c>
      <c r="C234" s="167" t="s">
        <v>242</v>
      </c>
      <c r="D234" s="167" t="s">
        <v>232</v>
      </c>
      <c r="E234" s="169">
        <v>0.187</v>
      </c>
      <c r="F234" s="170">
        <v>16.350000000000001</v>
      </c>
      <c r="G234" s="170">
        <v>3.0574499999999998</v>
      </c>
    </row>
    <row r="235" spans="1:7" x14ac:dyDescent="0.25">
      <c r="A235" s="167" t="s">
        <v>328</v>
      </c>
      <c r="B235" s="168" t="s">
        <v>233</v>
      </c>
      <c r="C235" s="167" t="s">
        <v>242</v>
      </c>
      <c r="D235" s="167" t="s">
        <v>232</v>
      </c>
      <c r="E235" s="169">
        <v>6.9000000000000006E-2</v>
      </c>
      <c r="F235" s="170">
        <v>12.64</v>
      </c>
      <c r="G235" s="170">
        <v>0.87216000000000005</v>
      </c>
    </row>
    <row r="236" spans="1:7" x14ac:dyDescent="0.25">
      <c r="A236" s="165"/>
      <c r="B236" s="165"/>
      <c r="C236" s="165"/>
      <c r="D236" s="165"/>
      <c r="E236" s="233" t="s">
        <v>234</v>
      </c>
      <c r="F236" s="233"/>
      <c r="G236" s="171">
        <v>3.93</v>
      </c>
    </row>
    <row r="237" spans="1:7" x14ac:dyDescent="0.25">
      <c r="A237" s="165"/>
      <c r="B237" s="165"/>
      <c r="C237" s="165"/>
      <c r="D237" s="165"/>
      <c r="E237" s="234" t="s">
        <v>235</v>
      </c>
      <c r="F237" s="234"/>
      <c r="G237" s="172">
        <v>13.41</v>
      </c>
    </row>
    <row r="238" spans="1:7" x14ac:dyDescent="0.25">
      <c r="A238" s="165"/>
      <c r="B238" s="165"/>
      <c r="C238" s="165"/>
      <c r="D238" s="165"/>
      <c r="E238" s="234" t="s">
        <v>259</v>
      </c>
      <c r="F238" s="234"/>
      <c r="G238" s="172">
        <v>2.2200000000000002</v>
      </c>
    </row>
    <row r="239" spans="1:7" x14ac:dyDescent="0.25">
      <c r="A239" s="165"/>
      <c r="B239" s="165"/>
      <c r="C239" s="165"/>
      <c r="D239" s="165"/>
      <c r="E239" s="234" t="s">
        <v>236</v>
      </c>
      <c r="F239" s="234"/>
      <c r="G239" s="172">
        <v>13.41</v>
      </c>
    </row>
    <row r="240" spans="1:7" x14ac:dyDescent="0.25">
      <c r="A240" s="165"/>
      <c r="B240" s="165"/>
      <c r="C240" s="230"/>
      <c r="D240" s="230"/>
      <c r="E240" s="165"/>
      <c r="F240" s="165"/>
      <c r="G240" s="165"/>
    </row>
    <row r="241" spans="1:7" x14ac:dyDescent="0.25">
      <c r="A241" s="231" t="s">
        <v>1977</v>
      </c>
      <c r="B241" s="231"/>
      <c r="C241" s="231"/>
      <c r="D241" s="231"/>
      <c r="E241" s="231"/>
      <c r="F241" s="231"/>
      <c r="G241" s="231"/>
    </row>
    <row r="242" spans="1:7" ht="22.5" x14ac:dyDescent="0.25">
      <c r="A242" s="232" t="s">
        <v>243</v>
      </c>
      <c r="B242" s="232"/>
      <c r="C242" s="166" t="s">
        <v>226</v>
      </c>
      <c r="D242" s="166" t="s">
        <v>227</v>
      </c>
      <c r="E242" s="166" t="s">
        <v>228</v>
      </c>
      <c r="F242" s="166" t="s">
        <v>229</v>
      </c>
      <c r="G242" s="166" t="s">
        <v>3</v>
      </c>
    </row>
    <row r="243" spans="1:7" x14ac:dyDescent="0.25">
      <c r="A243" s="167" t="s">
        <v>1978</v>
      </c>
      <c r="B243" s="168" t="s">
        <v>1979</v>
      </c>
      <c r="C243" s="167" t="s">
        <v>242</v>
      </c>
      <c r="D243" s="167" t="s">
        <v>232</v>
      </c>
      <c r="E243" s="169">
        <v>3.0200000000000001E-2</v>
      </c>
      <c r="F243" s="170">
        <v>6.4379999999999997</v>
      </c>
      <c r="G243" s="170">
        <v>0.19442760000000001</v>
      </c>
    </row>
    <row r="244" spans="1:7" x14ac:dyDescent="0.25">
      <c r="A244" s="165"/>
      <c r="B244" s="165"/>
      <c r="C244" s="165"/>
      <c r="D244" s="165"/>
      <c r="E244" s="233" t="s">
        <v>244</v>
      </c>
      <c r="F244" s="233"/>
      <c r="G244" s="171">
        <v>0.19</v>
      </c>
    </row>
    <row r="245" spans="1:7" x14ac:dyDescent="0.25">
      <c r="A245" s="165"/>
      <c r="B245" s="165"/>
      <c r="C245" s="165"/>
      <c r="D245" s="165"/>
      <c r="E245" s="234" t="s">
        <v>235</v>
      </c>
      <c r="F245" s="234"/>
      <c r="G245" s="172">
        <v>0.41</v>
      </c>
    </row>
    <row r="246" spans="1:7" x14ac:dyDescent="0.25">
      <c r="A246" s="165"/>
      <c r="B246" s="165"/>
      <c r="C246" s="165"/>
      <c r="D246" s="165"/>
      <c r="E246" s="234" t="s">
        <v>259</v>
      </c>
      <c r="F246" s="234"/>
      <c r="G246" s="172">
        <v>0.22</v>
      </c>
    </row>
    <row r="247" spans="1:7" x14ac:dyDescent="0.25">
      <c r="A247" s="165"/>
      <c r="B247" s="165"/>
      <c r="C247" s="165"/>
      <c r="D247" s="165"/>
      <c r="E247" s="234" t="s">
        <v>236</v>
      </c>
      <c r="F247" s="234"/>
      <c r="G247" s="172">
        <v>0.41</v>
      </c>
    </row>
    <row r="248" spans="1:7" x14ac:dyDescent="0.25">
      <c r="A248" s="165"/>
      <c r="B248" s="165"/>
      <c r="C248" s="230"/>
      <c r="D248" s="230"/>
      <c r="E248" s="165"/>
      <c r="F248" s="165"/>
      <c r="G248" s="165"/>
    </row>
    <row r="249" spans="1:7" x14ac:dyDescent="0.25">
      <c r="A249" s="231" t="s">
        <v>1980</v>
      </c>
      <c r="B249" s="231"/>
      <c r="C249" s="231"/>
      <c r="D249" s="231"/>
      <c r="E249" s="231"/>
      <c r="F249" s="231"/>
      <c r="G249" s="231"/>
    </row>
    <row r="250" spans="1:7" ht="22.5" x14ac:dyDescent="0.25">
      <c r="A250" s="232" t="s">
        <v>1899</v>
      </c>
      <c r="B250" s="232"/>
      <c r="C250" s="166" t="s">
        <v>226</v>
      </c>
      <c r="D250" s="166" t="s">
        <v>227</v>
      </c>
      <c r="E250" s="166" t="s">
        <v>228</v>
      </c>
      <c r="F250" s="166" t="s">
        <v>229</v>
      </c>
      <c r="G250" s="166" t="s">
        <v>3</v>
      </c>
    </row>
    <row r="251" spans="1:7" x14ac:dyDescent="0.25">
      <c r="A251" s="167" t="s">
        <v>245</v>
      </c>
      <c r="B251" s="168" t="s">
        <v>1900</v>
      </c>
      <c r="C251" s="167" t="s">
        <v>242</v>
      </c>
      <c r="D251" s="167" t="s">
        <v>232</v>
      </c>
      <c r="E251" s="169">
        <v>1</v>
      </c>
      <c r="F251" s="170">
        <v>2.83</v>
      </c>
      <c r="G251" s="170">
        <v>2.83</v>
      </c>
    </row>
    <row r="252" spans="1:7" ht="22.5" x14ac:dyDescent="0.25">
      <c r="A252" s="167" t="s">
        <v>1981</v>
      </c>
      <c r="B252" s="168" t="s">
        <v>1982</v>
      </c>
      <c r="C252" s="167" t="s">
        <v>242</v>
      </c>
      <c r="D252" s="167" t="s">
        <v>232</v>
      </c>
      <c r="E252" s="169">
        <v>1</v>
      </c>
      <c r="F252" s="170">
        <v>1.07</v>
      </c>
      <c r="G252" s="170">
        <v>1.07</v>
      </c>
    </row>
    <row r="253" spans="1:7" x14ac:dyDescent="0.25">
      <c r="A253" s="167" t="s">
        <v>246</v>
      </c>
      <c r="B253" s="168" t="s">
        <v>1903</v>
      </c>
      <c r="C253" s="167" t="s">
        <v>242</v>
      </c>
      <c r="D253" s="167" t="s">
        <v>232</v>
      </c>
      <c r="E253" s="169">
        <v>1</v>
      </c>
      <c r="F253" s="170">
        <v>0.81</v>
      </c>
      <c r="G253" s="170">
        <v>0.81</v>
      </c>
    </row>
    <row r="254" spans="1:7" ht="33.75" x14ac:dyDescent="0.25">
      <c r="A254" s="167" t="s">
        <v>1983</v>
      </c>
      <c r="B254" s="168" t="s">
        <v>1984</v>
      </c>
      <c r="C254" s="167" t="s">
        <v>242</v>
      </c>
      <c r="D254" s="167" t="s">
        <v>232</v>
      </c>
      <c r="E254" s="169">
        <v>1</v>
      </c>
      <c r="F254" s="170">
        <v>0.78</v>
      </c>
      <c r="G254" s="170">
        <v>0.78</v>
      </c>
    </row>
    <row r="255" spans="1:7" x14ac:dyDescent="0.25">
      <c r="A255" s="167" t="s">
        <v>247</v>
      </c>
      <c r="B255" s="168" t="s">
        <v>1906</v>
      </c>
      <c r="C255" s="167" t="s">
        <v>242</v>
      </c>
      <c r="D255" s="167" t="s">
        <v>232</v>
      </c>
      <c r="E255" s="169">
        <v>1</v>
      </c>
      <c r="F255" s="170">
        <v>0.06</v>
      </c>
      <c r="G255" s="170">
        <v>0.06</v>
      </c>
    </row>
    <row r="256" spans="1:7" x14ac:dyDescent="0.25">
      <c r="A256" s="167" t="s">
        <v>248</v>
      </c>
      <c r="B256" s="168" t="s">
        <v>1907</v>
      </c>
      <c r="C256" s="167" t="s">
        <v>242</v>
      </c>
      <c r="D256" s="167" t="s">
        <v>232</v>
      </c>
      <c r="E256" s="169">
        <v>1</v>
      </c>
      <c r="F256" s="170">
        <v>0.91</v>
      </c>
      <c r="G256" s="170">
        <v>0.91</v>
      </c>
    </row>
    <row r="257" spans="1:7" x14ac:dyDescent="0.25">
      <c r="A257" s="165"/>
      <c r="B257" s="165"/>
      <c r="C257" s="165"/>
      <c r="D257" s="165"/>
      <c r="E257" s="233" t="s">
        <v>1908</v>
      </c>
      <c r="F257" s="233"/>
      <c r="G257" s="171">
        <v>6.46</v>
      </c>
    </row>
    <row r="258" spans="1:7" ht="22.5" x14ac:dyDescent="0.25">
      <c r="A258" s="232" t="s">
        <v>243</v>
      </c>
      <c r="B258" s="232"/>
      <c r="C258" s="166" t="s">
        <v>226</v>
      </c>
      <c r="D258" s="166" t="s">
        <v>227</v>
      </c>
      <c r="E258" s="166" t="s">
        <v>228</v>
      </c>
      <c r="F258" s="166" t="s">
        <v>229</v>
      </c>
      <c r="G258" s="166" t="s">
        <v>3</v>
      </c>
    </row>
    <row r="259" spans="1:7" x14ac:dyDescent="0.25">
      <c r="A259" s="167" t="s">
        <v>1978</v>
      </c>
      <c r="B259" s="168" t="s">
        <v>1979</v>
      </c>
      <c r="C259" s="167" t="s">
        <v>242</v>
      </c>
      <c r="D259" s="167" t="s">
        <v>232</v>
      </c>
      <c r="E259" s="169">
        <v>1</v>
      </c>
      <c r="F259" s="170">
        <v>6.4379999999999997</v>
      </c>
      <c r="G259" s="170">
        <v>6.4379999999999997</v>
      </c>
    </row>
    <row r="260" spans="1:7" x14ac:dyDescent="0.25">
      <c r="A260" s="165"/>
      <c r="B260" s="165"/>
      <c r="C260" s="165"/>
      <c r="D260" s="165"/>
      <c r="E260" s="233" t="s">
        <v>244</v>
      </c>
      <c r="F260" s="233"/>
      <c r="G260" s="171">
        <v>6.44</v>
      </c>
    </row>
    <row r="261" spans="1:7" ht="22.5" x14ac:dyDescent="0.25">
      <c r="A261" s="232" t="s">
        <v>231</v>
      </c>
      <c r="B261" s="232"/>
      <c r="C261" s="166" t="s">
        <v>226</v>
      </c>
      <c r="D261" s="166" t="s">
        <v>227</v>
      </c>
      <c r="E261" s="166" t="s">
        <v>228</v>
      </c>
      <c r="F261" s="166" t="s">
        <v>229</v>
      </c>
      <c r="G261" s="166" t="s">
        <v>3</v>
      </c>
    </row>
    <row r="262" spans="1:7" ht="33.75" x14ac:dyDescent="0.25">
      <c r="A262" s="167" t="s">
        <v>1985</v>
      </c>
      <c r="B262" s="168" t="s">
        <v>1986</v>
      </c>
      <c r="C262" s="167" t="s">
        <v>242</v>
      </c>
      <c r="D262" s="167" t="s">
        <v>232</v>
      </c>
      <c r="E262" s="169">
        <v>1</v>
      </c>
      <c r="F262" s="170">
        <v>0.19</v>
      </c>
      <c r="G262" s="170">
        <v>0.19</v>
      </c>
    </row>
    <row r="263" spans="1:7" x14ac:dyDescent="0.25">
      <c r="A263" s="165"/>
      <c r="B263" s="165"/>
      <c r="C263" s="165"/>
      <c r="D263" s="165"/>
      <c r="E263" s="233" t="s">
        <v>234</v>
      </c>
      <c r="F263" s="233"/>
      <c r="G263" s="171">
        <v>0.19</v>
      </c>
    </row>
    <row r="264" spans="1:7" x14ac:dyDescent="0.25">
      <c r="A264" s="165"/>
      <c r="B264" s="165"/>
      <c r="C264" s="165"/>
      <c r="D264" s="165"/>
      <c r="E264" s="234" t="s">
        <v>235</v>
      </c>
      <c r="F264" s="234"/>
      <c r="G264" s="172">
        <v>20.3</v>
      </c>
    </row>
    <row r="265" spans="1:7" x14ac:dyDescent="0.25">
      <c r="A265" s="165"/>
      <c r="B265" s="165"/>
      <c r="C265" s="165"/>
      <c r="D265" s="165"/>
      <c r="E265" s="234" t="s">
        <v>259</v>
      </c>
      <c r="F265" s="234"/>
      <c r="G265" s="172">
        <v>7.21</v>
      </c>
    </row>
    <row r="266" spans="1:7" x14ac:dyDescent="0.25">
      <c r="A266" s="165"/>
      <c r="B266" s="165"/>
      <c r="C266" s="165"/>
      <c r="D266" s="165"/>
      <c r="E266" s="234" t="s">
        <v>236</v>
      </c>
      <c r="F266" s="234"/>
      <c r="G266" s="172">
        <v>20.3</v>
      </c>
    </row>
    <row r="267" spans="1:7" x14ac:dyDescent="0.25">
      <c r="A267" s="165"/>
      <c r="B267" s="165"/>
      <c r="C267" s="230"/>
      <c r="D267" s="230"/>
      <c r="E267" s="165"/>
      <c r="F267" s="165"/>
      <c r="G267" s="165"/>
    </row>
    <row r="268" spans="1:7" x14ac:dyDescent="0.25">
      <c r="A268" s="231" t="s">
        <v>1987</v>
      </c>
      <c r="B268" s="231"/>
      <c r="C268" s="231"/>
      <c r="D268" s="231"/>
      <c r="E268" s="231"/>
      <c r="F268" s="231"/>
      <c r="G268" s="231"/>
    </row>
    <row r="269" spans="1:7" ht="22.5" x14ac:dyDescent="0.25">
      <c r="A269" s="232" t="s">
        <v>243</v>
      </c>
      <c r="B269" s="232"/>
      <c r="C269" s="166" t="s">
        <v>226</v>
      </c>
      <c r="D269" s="166" t="s">
        <v>227</v>
      </c>
      <c r="E269" s="166" t="s">
        <v>228</v>
      </c>
      <c r="F269" s="166" t="s">
        <v>229</v>
      </c>
      <c r="G269" s="166" t="s">
        <v>3</v>
      </c>
    </row>
    <row r="270" spans="1:7" x14ac:dyDescent="0.25">
      <c r="A270" s="167" t="s">
        <v>1988</v>
      </c>
      <c r="B270" s="168" t="s">
        <v>1989</v>
      </c>
      <c r="C270" s="167" t="s">
        <v>242</v>
      </c>
      <c r="D270" s="167" t="s">
        <v>232</v>
      </c>
      <c r="E270" s="169">
        <v>3.0200000000000001E-2</v>
      </c>
      <c r="F270" s="170">
        <v>8.59</v>
      </c>
      <c r="G270" s="170">
        <v>0.25941799999999998</v>
      </c>
    </row>
    <row r="271" spans="1:7" x14ac:dyDescent="0.25">
      <c r="A271" s="165"/>
      <c r="B271" s="165"/>
      <c r="C271" s="165"/>
      <c r="D271" s="165"/>
      <c r="E271" s="233" t="s">
        <v>244</v>
      </c>
      <c r="F271" s="233"/>
      <c r="G271" s="171">
        <v>0.26</v>
      </c>
    </row>
    <row r="272" spans="1:7" x14ac:dyDescent="0.25">
      <c r="A272" s="165"/>
      <c r="B272" s="165"/>
      <c r="C272" s="165"/>
      <c r="D272" s="165"/>
      <c r="E272" s="234" t="s">
        <v>235</v>
      </c>
      <c r="F272" s="234"/>
      <c r="G272" s="172">
        <v>0.54</v>
      </c>
    </row>
    <row r="273" spans="1:7" x14ac:dyDescent="0.25">
      <c r="A273" s="165"/>
      <c r="B273" s="165"/>
      <c r="C273" s="165"/>
      <c r="D273" s="165"/>
      <c r="E273" s="234" t="s">
        <v>259</v>
      </c>
      <c r="F273" s="234"/>
      <c r="G273" s="172">
        <v>0.28000000000000003</v>
      </c>
    </row>
    <row r="274" spans="1:7" x14ac:dyDescent="0.25">
      <c r="A274" s="165"/>
      <c r="B274" s="165"/>
      <c r="C274" s="165"/>
      <c r="D274" s="165"/>
      <c r="E274" s="234" t="s">
        <v>236</v>
      </c>
      <c r="F274" s="234"/>
      <c r="G274" s="172">
        <v>0.54</v>
      </c>
    </row>
    <row r="275" spans="1:7" x14ac:dyDescent="0.25">
      <c r="A275" s="165"/>
      <c r="B275" s="165"/>
      <c r="C275" s="230"/>
      <c r="D275" s="230"/>
      <c r="E275" s="165"/>
      <c r="F275" s="165"/>
      <c r="G275" s="165"/>
    </row>
    <row r="276" spans="1:7" x14ac:dyDescent="0.25">
      <c r="A276" s="231" t="s">
        <v>1990</v>
      </c>
      <c r="B276" s="231"/>
      <c r="C276" s="231"/>
      <c r="D276" s="231"/>
      <c r="E276" s="231"/>
      <c r="F276" s="231"/>
      <c r="G276" s="231"/>
    </row>
    <row r="277" spans="1:7" ht="22.5" x14ac:dyDescent="0.25">
      <c r="A277" s="232" t="s">
        <v>1899</v>
      </c>
      <c r="B277" s="232"/>
      <c r="C277" s="166" t="s">
        <v>226</v>
      </c>
      <c r="D277" s="166" t="s">
        <v>227</v>
      </c>
      <c r="E277" s="166" t="s">
        <v>228</v>
      </c>
      <c r="F277" s="166" t="s">
        <v>229</v>
      </c>
      <c r="G277" s="166" t="s">
        <v>3</v>
      </c>
    </row>
    <row r="278" spans="1:7" x14ac:dyDescent="0.25">
      <c r="A278" s="167" t="s">
        <v>245</v>
      </c>
      <c r="B278" s="168" t="s">
        <v>1900</v>
      </c>
      <c r="C278" s="167" t="s">
        <v>242</v>
      </c>
      <c r="D278" s="167" t="s">
        <v>232</v>
      </c>
      <c r="E278" s="169">
        <v>1</v>
      </c>
      <c r="F278" s="170">
        <v>2.83</v>
      </c>
      <c r="G278" s="170">
        <v>2.83</v>
      </c>
    </row>
    <row r="279" spans="1:7" ht="22.5" x14ac:dyDescent="0.25">
      <c r="A279" s="167" t="s">
        <v>1981</v>
      </c>
      <c r="B279" s="168" t="s">
        <v>1982</v>
      </c>
      <c r="C279" s="167" t="s">
        <v>242</v>
      </c>
      <c r="D279" s="167" t="s">
        <v>232</v>
      </c>
      <c r="E279" s="169">
        <v>1</v>
      </c>
      <c r="F279" s="170">
        <v>1.07</v>
      </c>
      <c r="G279" s="170">
        <v>1.07</v>
      </c>
    </row>
    <row r="280" spans="1:7" x14ac:dyDescent="0.25">
      <c r="A280" s="167" t="s">
        <v>246</v>
      </c>
      <c r="B280" s="168" t="s">
        <v>1903</v>
      </c>
      <c r="C280" s="167" t="s">
        <v>242</v>
      </c>
      <c r="D280" s="167" t="s">
        <v>232</v>
      </c>
      <c r="E280" s="169">
        <v>1</v>
      </c>
      <c r="F280" s="170">
        <v>0.81</v>
      </c>
      <c r="G280" s="170">
        <v>0.81</v>
      </c>
    </row>
    <row r="281" spans="1:7" ht="33.75" x14ac:dyDescent="0.25">
      <c r="A281" s="167" t="s">
        <v>1983</v>
      </c>
      <c r="B281" s="168" t="s">
        <v>1984</v>
      </c>
      <c r="C281" s="167" t="s">
        <v>242</v>
      </c>
      <c r="D281" s="167" t="s">
        <v>232</v>
      </c>
      <c r="E281" s="169">
        <v>1</v>
      </c>
      <c r="F281" s="170">
        <v>0.78</v>
      </c>
      <c r="G281" s="170">
        <v>0.78</v>
      </c>
    </row>
    <row r="282" spans="1:7" x14ac:dyDescent="0.25">
      <c r="A282" s="167" t="s">
        <v>247</v>
      </c>
      <c r="B282" s="168" t="s">
        <v>1906</v>
      </c>
      <c r="C282" s="167" t="s">
        <v>242</v>
      </c>
      <c r="D282" s="167" t="s">
        <v>232</v>
      </c>
      <c r="E282" s="169">
        <v>1</v>
      </c>
      <c r="F282" s="170">
        <v>0.06</v>
      </c>
      <c r="G282" s="170">
        <v>0.06</v>
      </c>
    </row>
    <row r="283" spans="1:7" x14ac:dyDescent="0.25">
      <c r="A283" s="167" t="s">
        <v>248</v>
      </c>
      <c r="B283" s="168" t="s">
        <v>1907</v>
      </c>
      <c r="C283" s="167" t="s">
        <v>242</v>
      </c>
      <c r="D283" s="167" t="s">
        <v>232</v>
      </c>
      <c r="E283" s="169">
        <v>1</v>
      </c>
      <c r="F283" s="170">
        <v>0.91</v>
      </c>
      <c r="G283" s="170">
        <v>0.91</v>
      </c>
    </row>
    <row r="284" spans="1:7" x14ac:dyDescent="0.25">
      <c r="A284" s="165"/>
      <c r="B284" s="165"/>
      <c r="C284" s="165"/>
      <c r="D284" s="165"/>
      <c r="E284" s="233" t="s">
        <v>1908</v>
      </c>
      <c r="F284" s="233"/>
      <c r="G284" s="171">
        <v>6.46</v>
      </c>
    </row>
    <row r="285" spans="1:7" ht="22.5" x14ac:dyDescent="0.25">
      <c r="A285" s="232" t="s">
        <v>243</v>
      </c>
      <c r="B285" s="232"/>
      <c r="C285" s="166" t="s">
        <v>226</v>
      </c>
      <c r="D285" s="166" t="s">
        <v>227</v>
      </c>
      <c r="E285" s="166" t="s">
        <v>228</v>
      </c>
      <c r="F285" s="166" t="s">
        <v>229</v>
      </c>
      <c r="G285" s="166" t="s">
        <v>3</v>
      </c>
    </row>
    <row r="286" spans="1:7" x14ac:dyDescent="0.25">
      <c r="A286" s="167" t="s">
        <v>1988</v>
      </c>
      <c r="B286" s="168" t="s">
        <v>1989</v>
      </c>
      <c r="C286" s="167" t="s">
        <v>242</v>
      </c>
      <c r="D286" s="167" t="s">
        <v>232</v>
      </c>
      <c r="E286" s="169">
        <v>1</v>
      </c>
      <c r="F286" s="170">
        <v>8.59</v>
      </c>
      <c r="G286" s="170">
        <v>8.59</v>
      </c>
    </row>
    <row r="287" spans="1:7" x14ac:dyDescent="0.25">
      <c r="A287" s="165"/>
      <c r="B287" s="165"/>
      <c r="C287" s="165"/>
      <c r="D287" s="165"/>
      <c r="E287" s="233" t="s">
        <v>244</v>
      </c>
      <c r="F287" s="233"/>
      <c r="G287" s="171">
        <v>8.59</v>
      </c>
    </row>
    <row r="288" spans="1:7" ht="22.5" x14ac:dyDescent="0.25">
      <c r="A288" s="232" t="s">
        <v>231</v>
      </c>
      <c r="B288" s="232"/>
      <c r="C288" s="166" t="s">
        <v>226</v>
      </c>
      <c r="D288" s="166" t="s">
        <v>227</v>
      </c>
      <c r="E288" s="166" t="s">
        <v>228</v>
      </c>
      <c r="F288" s="166" t="s">
        <v>229</v>
      </c>
      <c r="G288" s="166" t="s">
        <v>3</v>
      </c>
    </row>
    <row r="289" spans="1:7" ht="22.5" x14ac:dyDescent="0.25">
      <c r="A289" s="167" t="s">
        <v>1991</v>
      </c>
      <c r="B289" s="168" t="s">
        <v>1992</v>
      </c>
      <c r="C289" s="167" t="s">
        <v>242</v>
      </c>
      <c r="D289" s="167" t="s">
        <v>232</v>
      </c>
      <c r="E289" s="169">
        <v>1</v>
      </c>
      <c r="F289" s="170">
        <v>0.26</v>
      </c>
      <c r="G289" s="170">
        <v>0.26</v>
      </c>
    </row>
    <row r="290" spans="1:7" x14ac:dyDescent="0.25">
      <c r="A290" s="165"/>
      <c r="B290" s="165"/>
      <c r="C290" s="165"/>
      <c r="D290" s="165"/>
      <c r="E290" s="233" t="s">
        <v>234</v>
      </c>
      <c r="F290" s="233"/>
      <c r="G290" s="171">
        <v>0.26</v>
      </c>
    </row>
    <row r="291" spans="1:7" x14ac:dyDescent="0.25">
      <c r="A291" s="165"/>
      <c r="B291" s="165"/>
      <c r="C291" s="165"/>
      <c r="D291" s="165"/>
      <c r="E291" s="234" t="s">
        <v>235</v>
      </c>
      <c r="F291" s="234"/>
      <c r="G291" s="172">
        <v>24.93</v>
      </c>
    </row>
    <row r="292" spans="1:7" x14ac:dyDescent="0.25">
      <c r="A292" s="165"/>
      <c r="B292" s="165"/>
      <c r="C292" s="165"/>
      <c r="D292" s="165"/>
      <c r="E292" s="234" t="s">
        <v>259</v>
      </c>
      <c r="F292" s="234"/>
      <c r="G292" s="172">
        <v>9.6199999999999992</v>
      </c>
    </row>
    <row r="293" spans="1:7" x14ac:dyDescent="0.25">
      <c r="A293" s="165"/>
      <c r="B293" s="165"/>
      <c r="C293" s="165"/>
      <c r="D293" s="165"/>
      <c r="E293" s="234" t="s">
        <v>236</v>
      </c>
      <c r="F293" s="234"/>
      <c r="G293" s="172">
        <v>24.93</v>
      </c>
    </row>
    <row r="294" spans="1:7" x14ac:dyDescent="0.25">
      <c r="A294" s="165"/>
      <c r="B294" s="165"/>
      <c r="C294" s="230"/>
      <c r="D294" s="230"/>
      <c r="E294" s="165"/>
      <c r="F294" s="165"/>
      <c r="G294" s="165"/>
    </row>
    <row r="295" spans="1:7" x14ac:dyDescent="0.25">
      <c r="A295" s="231" t="s">
        <v>1993</v>
      </c>
      <c r="B295" s="231"/>
      <c r="C295" s="231"/>
      <c r="D295" s="231"/>
      <c r="E295" s="231"/>
      <c r="F295" s="231"/>
      <c r="G295" s="231"/>
    </row>
    <row r="296" spans="1:7" ht="22.5" x14ac:dyDescent="0.25">
      <c r="A296" s="232" t="s">
        <v>225</v>
      </c>
      <c r="B296" s="232"/>
      <c r="C296" s="166" t="s">
        <v>226</v>
      </c>
      <c r="D296" s="166" t="s">
        <v>227</v>
      </c>
      <c r="E296" s="166" t="s">
        <v>228</v>
      </c>
      <c r="F296" s="166" t="s">
        <v>229</v>
      </c>
      <c r="G296" s="166" t="s">
        <v>3</v>
      </c>
    </row>
    <row r="297" spans="1:7" ht="33.75" x14ac:dyDescent="0.25">
      <c r="A297" s="167" t="s">
        <v>1994</v>
      </c>
      <c r="B297" s="168" t="s">
        <v>1995</v>
      </c>
      <c r="C297" s="167" t="s">
        <v>242</v>
      </c>
      <c r="D297" s="167" t="s">
        <v>133</v>
      </c>
      <c r="E297" s="169">
        <v>1.19</v>
      </c>
      <c r="F297" s="170">
        <v>1.4630000000000001</v>
      </c>
      <c r="G297" s="170">
        <v>1.7409699999999999</v>
      </c>
    </row>
    <row r="298" spans="1:7" ht="22.5" x14ac:dyDescent="0.25">
      <c r="A298" s="167" t="s">
        <v>1774</v>
      </c>
      <c r="B298" s="168" t="s">
        <v>1775</v>
      </c>
      <c r="C298" s="167" t="s">
        <v>242</v>
      </c>
      <c r="D298" s="167" t="s">
        <v>128</v>
      </c>
      <c r="E298" s="169">
        <v>8.9999999999999993E-3</v>
      </c>
      <c r="F298" s="170">
        <v>3.7454000000000001</v>
      </c>
      <c r="G298" s="170">
        <v>3.3708599999999998E-2</v>
      </c>
    </row>
    <row r="299" spans="1:7" x14ac:dyDescent="0.25">
      <c r="A299" s="165"/>
      <c r="B299" s="165"/>
      <c r="C299" s="165"/>
      <c r="D299" s="165"/>
      <c r="E299" s="233" t="s">
        <v>230</v>
      </c>
      <c r="F299" s="233"/>
      <c r="G299" s="171">
        <v>1.77</v>
      </c>
    </row>
    <row r="300" spans="1:7" ht="22.5" x14ac:dyDescent="0.25">
      <c r="A300" s="232" t="s">
        <v>231</v>
      </c>
      <c r="B300" s="232"/>
      <c r="C300" s="166" t="s">
        <v>226</v>
      </c>
      <c r="D300" s="166" t="s">
        <v>227</v>
      </c>
      <c r="E300" s="166" t="s">
        <v>228</v>
      </c>
      <c r="F300" s="166" t="s">
        <v>229</v>
      </c>
      <c r="G300" s="166" t="s">
        <v>3</v>
      </c>
    </row>
    <row r="301" spans="1:7" ht="22.5" x14ac:dyDescent="0.25">
      <c r="A301" s="167" t="s">
        <v>1666</v>
      </c>
      <c r="B301" s="168" t="s">
        <v>1667</v>
      </c>
      <c r="C301" s="167" t="s">
        <v>242</v>
      </c>
      <c r="D301" s="167" t="s">
        <v>232</v>
      </c>
      <c r="E301" s="169">
        <v>2.4E-2</v>
      </c>
      <c r="F301" s="170">
        <v>13.09</v>
      </c>
      <c r="G301" s="170">
        <v>0.31415999999999999</v>
      </c>
    </row>
    <row r="302" spans="1:7" x14ac:dyDescent="0.25">
      <c r="A302" s="167" t="s">
        <v>1668</v>
      </c>
      <c r="B302" s="168" t="s">
        <v>1669</v>
      </c>
      <c r="C302" s="167" t="s">
        <v>242</v>
      </c>
      <c r="D302" s="167" t="s">
        <v>232</v>
      </c>
      <c r="E302" s="169">
        <v>2.4E-2</v>
      </c>
      <c r="F302" s="170">
        <v>15.31</v>
      </c>
      <c r="G302" s="170">
        <v>0.36743999999999999</v>
      </c>
    </row>
    <row r="303" spans="1:7" x14ac:dyDescent="0.25">
      <c r="A303" s="165"/>
      <c r="B303" s="165"/>
      <c r="C303" s="165"/>
      <c r="D303" s="165"/>
      <c r="E303" s="233" t="s">
        <v>234</v>
      </c>
      <c r="F303" s="233"/>
      <c r="G303" s="171">
        <v>0.68</v>
      </c>
    </row>
    <row r="304" spans="1:7" x14ac:dyDescent="0.25">
      <c r="A304" s="165"/>
      <c r="B304" s="165"/>
      <c r="C304" s="165"/>
      <c r="D304" s="165"/>
      <c r="E304" s="234" t="s">
        <v>235</v>
      </c>
      <c r="F304" s="234"/>
      <c r="G304" s="172">
        <v>2.87</v>
      </c>
    </row>
    <row r="305" spans="1:7" x14ac:dyDescent="0.25">
      <c r="A305" s="165"/>
      <c r="B305" s="165"/>
      <c r="C305" s="165"/>
      <c r="D305" s="165"/>
      <c r="E305" s="234" t="s">
        <v>259</v>
      </c>
      <c r="F305" s="234"/>
      <c r="G305" s="172">
        <v>0.42</v>
      </c>
    </row>
    <row r="306" spans="1:7" x14ac:dyDescent="0.25">
      <c r="A306" s="165"/>
      <c r="B306" s="165"/>
      <c r="C306" s="165"/>
      <c r="D306" s="165"/>
      <c r="E306" s="234" t="s">
        <v>236</v>
      </c>
      <c r="F306" s="234"/>
      <c r="G306" s="172">
        <v>2.87</v>
      </c>
    </row>
    <row r="307" spans="1:7" x14ac:dyDescent="0.25">
      <c r="A307" s="165"/>
      <c r="B307" s="165"/>
      <c r="C307" s="230"/>
      <c r="D307" s="230"/>
      <c r="E307" s="165"/>
      <c r="F307" s="165"/>
      <c r="G307" s="165"/>
    </row>
    <row r="308" spans="1:7" x14ac:dyDescent="0.25">
      <c r="A308" s="231" t="s">
        <v>1996</v>
      </c>
      <c r="B308" s="231"/>
      <c r="C308" s="231"/>
      <c r="D308" s="231"/>
      <c r="E308" s="231"/>
      <c r="F308" s="231"/>
      <c r="G308" s="231"/>
    </row>
    <row r="309" spans="1:7" ht="22.5" x14ac:dyDescent="0.25">
      <c r="A309" s="232" t="s">
        <v>225</v>
      </c>
      <c r="B309" s="232"/>
      <c r="C309" s="166" t="s">
        <v>226</v>
      </c>
      <c r="D309" s="166" t="s">
        <v>227</v>
      </c>
      <c r="E309" s="166" t="s">
        <v>228</v>
      </c>
      <c r="F309" s="166" t="s">
        <v>229</v>
      </c>
      <c r="G309" s="166" t="s">
        <v>3</v>
      </c>
    </row>
    <row r="310" spans="1:7" ht="33.75" x14ac:dyDescent="0.25">
      <c r="A310" s="167" t="s">
        <v>1735</v>
      </c>
      <c r="B310" s="168" t="s">
        <v>1736</v>
      </c>
      <c r="C310" s="167" t="s">
        <v>242</v>
      </c>
      <c r="D310" s="167" t="s">
        <v>128</v>
      </c>
      <c r="E310" s="169">
        <v>2</v>
      </c>
      <c r="F310" s="170">
        <v>0.27979999999999999</v>
      </c>
      <c r="G310" s="170">
        <v>0.55959999999999999</v>
      </c>
    </row>
    <row r="311" spans="1:7" ht="22.5" x14ac:dyDescent="0.25">
      <c r="A311" s="167" t="s">
        <v>1997</v>
      </c>
      <c r="B311" s="168" t="s">
        <v>1998</v>
      </c>
      <c r="C311" s="167" t="s">
        <v>242</v>
      </c>
      <c r="D311" s="167" t="s">
        <v>128</v>
      </c>
      <c r="E311" s="169">
        <v>1</v>
      </c>
      <c r="F311" s="170">
        <v>12.843999999999999</v>
      </c>
      <c r="G311" s="170">
        <v>12.843999999999999</v>
      </c>
    </row>
    <row r="312" spans="1:7" x14ac:dyDescent="0.25">
      <c r="A312" s="165"/>
      <c r="B312" s="165"/>
      <c r="C312" s="165"/>
      <c r="D312" s="165"/>
      <c r="E312" s="233" t="s">
        <v>230</v>
      </c>
      <c r="F312" s="233"/>
      <c r="G312" s="171">
        <v>13.4</v>
      </c>
    </row>
    <row r="313" spans="1:7" ht="22.5" x14ac:dyDescent="0.25">
      <c r="A313" s="232" t="s">
        <v>231</v>
      </c>
      <c r="B313" s="232"/>
      <c r="C313" s="166" t="s">
        <v>226</v>
      </c>
      <c r="D313" s="166" t="s">
        <v>227</v>
      </c>
      <c r="E313" s="166" t="s">
        <v>228</v>
      </c>
      <c r="F313" s="166" t="s">
        <v>229</v>
      </c>
      <c r="G313" s="166" t="s">
        <v>3</v>
      </c>
    </row>
    <row r="314" spans="1:7" ht="22.5" x14ac:dyDescent="0.25">
      <c r="A314" s="167" t="s">
        <v>1666</v>
      </c>
      <c r="B314" s="168" t="s">
        <v>1667</v>
      </c>
      <c r="C314" s="167" t="s">
        <v>242</v>
      </c>
      <c r="D314" s="167" t="s">
        <v>232</v>
      </c>
      <c r="E314" s="169">
        <v>0.28889999999999999</v>
      </c>
      <c r="F314" s="170">
        <v>13.09</v>
      </c>
      <c r="G314" s="170">
        <v>3.781701</v>
      </c>
    </row>
    <row r="315" spans="1:7" x14ac:dyDescent="0.25">
      <c r="A315" s="167" t="s">
        <v>1668</v>
      </c>
      <c r="B315" s="168" t="s">
        <v>1669</v>
      </c>
      <c r="C315" s="167" t="s">
        <v>242</v>
      </c>
      <c r="D315" s="167" t="s">
        <v>232</v>
      </c>
      <c r="E315" s="169">
        <v>0.28889999999999999</v>
      </c>
      <c r="F315" s="170">
        <v>15.31</v>
      </c>
      <c r="G315" s="170">
        <v>4.4230590000000003</v>
      </c>
    </row>
    <row r="316" spans="1:7" x14ac:dyDescent="0.25">
      <c r="A316" s="165"/>
      <c r="B316" s="165"/>
      <c r="C316" s="165"/>
      <c r="D316" s="165"/>
      <c r="E316" s="233" t="s">
        <v>234</v>
      </c>
      <c r="F316" s="233"/>
      <c r="G316" s="171">
        <v>8.1999999999999993</v>
      </c>
    </row>
    <row r="317" spans="1:7" x14ac:dyDescent="0.25">
      <c r="A317" s="165"/>
      <c r="B317" s="165"/>
      <c r="C317" s="165"/>
      <c r="D317" s="165"/>
      <c r="E317" s="234" t="s">
        <v>235</v>
      </c>
      <c r="F317" s="234"/>
      <c r="G317" s="172">
        <v>26.49</v>
      </c>
    </row>
    <row r="318" spans="1:7" x14ac:dyDescent="0.25">
      <c r="A318" s="165"/>
      <c r="B318" s="165"/>
      <c r="C318" s="165"/>
      <c r="D318" s="165"/>
      <c r="E318" s="234" t="s">
        <v>259</v>
      </c>
      <c r="F318" s="234"/>
      <c r="G318" s="172">
        <v>4.8899999999999997</v>
      </c>
    </row>
    <row r="319" spans="1:7" x14ac:dyDescent="0.25">
      <c r="A319" s="165"/>
      <c r="B319" s="165"/>
      <c r="C319" s="165"/>
      <c r="D319" s="165"/>
      <c r="E319" s="234" t="s">
        <v>236</v>
      </c>
      <c r="F319" s="234"/>
      <c r="G319" s="172">
        <v>26.49</v>
      </c>
    </row>
    <row r="320" spans="1:7" x14ac:dyDescent="0.25">
      <c r="A320" s="165"/>
      <c r="B320" s="165"/>
      <c r="C320" s="230"/>
      <c r="D320" s="230"/>
      <c r="E320" s="165"/>
      <c r="F320" s="165"/>
      <c r="G320" s="165"/>
    </row>
    <row r="321" spans="1:7" x14ac:dyDescent="0.25">
      <c r="A321" s="231" t="s">
        <v>1999</v>
      </c>
      <c r="B321" s="231"/>
      <c r="C321" s="231"/>
      <c r="D321" s="231"/>
      <c r="E321" s="231"/>
      <c r="F321" s="231"/>
      <c r="G321" s="231"/>
    </row>
    <row r="322" spans="1:7" ht="22.5" x14ac:dyDescent="0.25">
      <c r="A322" s="232" t="s">
        <v>225</v>
      </c>
      <c r="B322" s="232"/>
      <c r="C322" s="166" t="s">
        <v>226</v>
      </c>
      <c r="D322" s="166" t="s">
        <v>227</v>
      </c>
      <c r="E322" s="166" t="s">
        <v>228</v>
      </c>
      <c r="F322" s="166" t="s">
        <v>229</v>
      </c>
      <c r="G322" s="166" t="s">
        <v>3</v>
      </c>
    </row>
    <row r="323" spans="1:7" ht="22.5" x14ac:dyDescent="0.25">
      <c r="A323" s="167" t="s">
        <v>2000</v>
      </c>
      <c r="B323" s="168" t="s">
        <v>2001</v>
      </c>
      <c r="C323" s="167" t="s">
        <v>242</v>
      </c>
      <c r="D323" s="167" t="s">
        <v>133</v>
      </c>
      <c r="E323" s="169">
        <v>1.0169999999999999</v>
      </c>
      <c r="F323" s="170">
        <v>2.4319999999999999</v>
      </c>
      <c r="G323" s="170">
        <v>2.473344</v>
      </c>
    </row>
    <row r="324" spans="1:7" x14ac:dyDescent="0.25">
      <c r="A324" s="165"/>
      <c r="B324" s="165"/>
      <c r="C324" s="165"/>
      <c r="D324" s="165"/>
      <c r="E324" s="233" t="s">
        <v>230</v>
      </c>
      <c r="F324" s="233"/>
      <c r="G324" s="171">
        <v>2.4700000000000002</v>
      </c>
    </row>
    <row r="325" spans="1:7" ht="22.5" x14ac:dyDescent="0.25">
      <c r="A325" s="232" t="s">
        <v>231</v>
      </c>
      <c r="B325" s="232"/>
      <c r="C325" s="166" t="s">
        <v>226</v>
      </c>
      <c r="D325" s="166" t="s">
        <v>227</v>
      </c>
      <c r="E325" s="166" t="s">
        <v>228</v>
      </c>
      <c r="F325" s="166" t="s">
        <v>229</v>
      </c>
      <c r="G325" s="166" t="s">
        <v>3</v>
      </c>
    </row>
    <row r="326" spans="1:7" ht="22.5" x14ac:dyDescent="0.25">
      <c r="A326" s="167" t="s">
        <v>1666</v>
      </c>
      <c r="B326" s="168" t="s">
        <v>1667</v>
      </c>
      <c r="C326" s="167" t="s">
        <v>242</v>
      </c>
      <c r="D326" s="167" t="s">
        <v>232</v>
      </c>
      <c r="E326" s="169">
        <v>0.129</v>
      </c>
      <c r="F326" s="170">
        <v>13.09</v>
      </c>
      <c r="G326" s="170">
        <v>1.6886099999999999</v>
      </c>
    </row>
    <row r="327" spans="1:7" x14ac:dyDescent="0.25">
      <c r="A327" s="167" t="s">
        <v>1668</v>
      </c>
      <c r="B327" s="168" t="s">
        <v>1669</v>
      </c>
      <c r="C327" s="167" t="s">
        <v>242</v>
      </c>
      <c r="D327" s="167" t="s">
        <v>232</v>
      </c>
      <c r="E327" s="169">
        <v>0.129</v>
      </c>
      <c r="F327" s="170">
        <v>15.31</v>
      </c>
      <c r="G327" s="170">
        <v>1.97499</v>
      </c>
    </row>
    <row r="328" spans="1:7" x14ac:dyDescent="0.25">
      <c r="A328" s="165"/>
      <c r="B328" s="165"/>
      <c r="C328" s="165"/>
      <c r="D328" s="165"/>
      <c r="E328" s="233" t="s">
        <v>234</v>
      </c>
      <c r="F328" s="233"/>
      <c r="G328" s="171">
        <v>3.66</v>
      </c>
    </row>
    <row r="329" spans="1:7" x14ac:dyDescent="0.25">
      <c r="A329" s="165"/>
      <c r="B329" s="165"/>
      <c r="C329" s="165"/>
      <c r="D329" s="165"/>
      <c r="E329" s="234" t="s">
        <v>235</v>
      </c>
      <c r="F329" s="234"/>
      <c r="G329" s="172">
        <v>8.31</v>
      </c>
    </row>
    <row r="330" spans="1:7" x14ac:dyDescent="0.25">
      <c r="A330" s="165"/>
      <c r="B330" s="165"/>
      <c r="C330" s="165"/>
      <c r="D330" s="165"/>
      <c r="E330" s="234" t="s">
        <v>259</v>
      </c>
      <c r="F330" s="234"/>
      <c r="G330" s="172">
        <v>2.1800000000000002</v>
      </c>
    </row>
    <row r="331" spans="1:7" x14ac:dyDescent="0.25">
      <c r="A331" s="165"/>
      <c r="B331" s="165"/>
      <c r="C331" s="165"/>
      <c r="D331" s="165"/>
      <c r="E331" s="234" t="s">
        <v>236</v>
      </c>
      <c r="F331" s="234"/>
      <c r="G331" s="172">
        <v>8.31</v>
      </c>
    </row>
    <row r="332" spans="1:7" x14ac:dyDescent="0.25">
      <c r="A332" s="165"/>
      <c r="B332" s="165"/>
      <c r="C332" s="230"/>
      <c r="D332" s="230"/>
      <c r="E332" s="165"/>
      <c r="F332" s="165"/>
      <c r="G332" s="165"/>
    </row>
    <row r="333" spans="1:7" x14ac:dyDescent="0.25">
      <c r="A333" s="231" t="s">
        <v>2002</v>
      </c>
      <c r="B333" s="231"/>
      <c r="C333" s="231"/>
      <c r="D333" s="231"/>
      <c r="E333" s="231"/>
      <c r="F333" s="231"/>
      <c r="G333" s="231"/>
    </row>
    <row r="334" spans="1:7" ht="22.5" x14ac:dyDescent="0.25">
      <c r="A334" s="232" t="s">
        <v>243</v>
      </c>
      <c r="B334" s="232"/>
      <c r="C334" s="166" t="s">
        <v>226</v>
      </c>
      <c r="D334" s="166" t="s">
        <v>227</v>
      </c>
      <c r="E334" s="166" t="s">
        <v>228</v>
      </c>
      <c r="F334" s="166" t="s">
        <v>229</v>
      </c>
      <c r="G334" s="166" t="s">
        <v>3</v>
      </c>
    </row>
    <row r="335" spans="1:7" ht="22.5" x14ac:dyDescent="0.25">
      <c r="A335" s="167" t="s">
        <v>2003</v>
      </c>
      <c r="B335" s="168" t="s">
        <v>2004</v>
      </c>
      <c r="C335" s="167" t="s">
        <v>242</v>
      </c>
      <c r="D335" s="167" t="s">
        <v>232</v>
      </c>
      <c r="E335" s="169">
        <v>1.46E-2</v>
      </c>
      <c r="F335" s="170">
        <v>6.44</v>
      </c>
      <c r="G335" s="170">
        <v>9.4023999999999996E-2</v>
      </c>
    </row>
    <row r="336" spans="1:7" x14ac:dyDescent="0.25">
      <c r="A336" s="165"/>
      <c r="B336" s="165"/>
      <c r="C336" s="165"/>
      <c r="D336" s="165"/>
      <c r="E336" s="233" t="s">
        <v>244</v>
      </c>
      <c r="F336" s="233"/>
      <c r="G336" s="171">
        <v>0.09</v>
      </c>
    </row>
    <row r="337" spans="1:7" x14ac:dyDescent="0.25">
      <c r="A337" s="165"/>
      <c r="B337" s="165"/>
      <c r="C337" s="165"/>
      <c r="D337" s="165"/>
      <c r="E337" s="234" t="s">
        <v>235</v>
      </c>
      <c r="F337" s="234"/>
      <c r="G337" s="172">
        <v>0.2</v>
      </c>
    </row>
    <row r="338" spans="1:7" x14ac:dyDescent="0.25">
      <c r="A338" s="165"/>
      <c r="B338" s="165"/>
      <c r="C338" s="165"/>
      <c r="D338" s="165"/>
      <c r="E338" s="234" t="s">
        <v>259</v>
      </c>
      <c r="F338" s="234"/>
      <c r="G338" s="172">
        <v>0.11</v>
      </c>
    </row>
    <row r="339" spans="1:7" x14ac:dyDescent="0.25">
      <c r="A339" s="165"/>
      <c r="B339" s="165"/>
      <c r="C339" s="165"/>
      <c r="D339" s="165"/>
      <c r="E339" s="234" t="s">
        <v>236</v>
      </c>
      <c r="F339" s="234"/>
      <c r="G339" s="172">
        <v>0.2</v>
      </c>
    </row>
    <row r="340" spans="1:7" x14ac:dyDescent="0.25">
      <c r="A340" s="165"/>
      <c r="B340" s="165"/>
      <c r="C340" s="230"/>
      <c r="D340" s="230"/>
      <c r="E340" s="165"/>
      <c r="F340" s="165"/>
      <c r="G340" s="165"/>
    </row>
    <row r="341" spans="1:7" x14ac:dyDescent="0.25">
      <c r="A341" s="231" t="s">
        <v>2005</v>
      </c>
      <c r="B341" s="231"/>
      <c r="C341" s="231"/>
      <c r="D341" s="231"/>
      <c r="E341" s="231"/>
      <c r="F341" s="231"/>
      <c r="G341" s="231"/>
    </row>
    <row r="342" spans="1:7" ht="22.5" x14ac:dyDescent="0.25">
      <c r="A342" s="232" t="s">
        <v>1899</v>
      </c>
      <c r="B342" s="232"/>
      <c r="C342" s="166" t="s">
        <v>226</v>
      </c>
      <c r="D342" s="166" t="s">
        <v>227</v>
      </c>
      <c r="E342" s="166" t="s">
        <v>228</v>
      </c>
      <c r="F342" s="166" t="s">
        <v>229</v>
      </c>
      <c r="G342" s="166" t="s">
        <v>3</v>
      </c>
    </row>
    <row r="343" spans="1:7" x14ac:dyDescent="0.25">
      <c r="A343" s="167" t="s">
        <v>245</v>
      </c>
      <c r="B343" s="168" t="s">
        <v>1900</v>
      </c>
      <c r="C343" s="167" t="s">
        <v>242</v>
      </c>
      <c r="D343" s="167" t="s">
        <v>232</v>
      </c>
      <c r="E343" s="169">
        <v>1</v>
      </c>
      <c r="F343" s="170">
        <v>2.83</v>
      </c>
      <c r="G343" s="170">
        <v>2.83</v>
      </c>
    </row>
    <row r="344" spans="1:7" ht="22.5" x14ac:dyDescent="0.25">
      <c r="A344" s="167" t="s">
        <v>2006</v>
      </c>
      <c r="B344" s="168" t="s">
        <v>2007</v>
      </c>
      <c r="C344" s="167" t="s">
        <v>242</v>
      </c>
      <c r="D344" s="167" t="s">
        <v>232</v>
      </c>
      <c r="E344" s="169">
        <v>1</v>
      </c>
      <c r="F344" s="170">
        <v>0.94</v>
      </c>
      <c r="G344" s="170">
        <v>0.94</v>
      </c>
    </row>
    <row r="345" spans="1:7" x14ac:dyDescent="0.25">
      <c r="A345" s="167" t="s">
        <v>246</v>
      </c>
      <c r="B345" s="168" t="s">
        <v>1903</v>
      </c>
      <c r="C345" s="167" t="s">
        <v>242</v>
      </c>
      <c r="D345" s="167" t="s">
        <v>232</v>
      </c>
      <c r="E345" s="169">
        <v>1</v>
      </c>
      <c r="F345" s="170">
        <v>0.81</v>
      </c>
      <c r="G345" s="170">
        <v>0.81</v>
      </c>
    </row>
    <row r="346" spans="1:7" ht="33.75" x14ac:dyDescent="0.25">
      <c r="A346" s="167" t="s">
        <v>2008</v>
      </c>
      <c r="B346" s="168" t="s">
        <v>2009</v>
      </c>
      <c r="C346" s="167" t="s">
        <v>242</v>
      </c>
      <c r="D346" s="167" t="s">
        <v>232</v>
      </c>
      <c r="E346" s="169">
        <v>1</v>
      </c>
      <c r="F346" s="170">
        <v>0.32</v>
      </c>
      <c r="G346" s="170">
        <v>0.32</v>
      </c>
    </row>
    <row r="347" spans="1:7" x14ac:dyDescent="0.25">
      <c r="A347" s="167" t="s">
        <v>247</v>
      </c>
      <c r="B347" s="168" t="s">
        <v>1906</v>
      </c>
      <c r="C347" s="167" t="s">
        <v>242</v>
      </c>
      <c r="D347" s="167" t="s">
        <v>232</v>
      </c>
      <c r="E347" s="169">
        <v>1</v>
      </c>
      <c r="F347" s="170">
        <v>0.06</v>
      </c>
      <c r="G347" s="170">
        <v>0.06</v>
      </c>
    </row>
    <row r="348" spans="1:7" x14ac:dyDescent="0.25">
      <c r="A348" s="167" t="s">
        <v>248</v>
      </c>
      <c r="B348" s="168" t="s">
        <v>1907</v>
      </c>
      <c r="C348" s="167" t="s">
        <v>242</v>
      </c>
      <c r="D348" s="167" t="s">
        <v>232</v>
      </c>
      <c r="E348" s="169">
        <v>1</v>
      </c>
      <c r="F348" s="170">
        <v>0.91</v>
      </c>
      <c r="G348" s="170">
        <v>0.91</v>
      </c>
    </row>
    <row r="349" spans="1:7" x14ac:dyDescent="0.25">
      <c r="A349" s="165"/>
      <c r="B349" s="165"/>
      <c r="C349" s="165"/>
      <c r="D349" s="165"/>
      <c r="E349" s="233" t="s">
        <v>1908</v>
      </c>
      <c r="F349" s="233"/>
      <c r="G349" s="171">
        <v>5.87</v>
      </c>
    </row>
    <row r="350" spans="1:7" ht="22.5" x14ac:dyDescent="0.25">
      <c r="A350" s="232" t="s">
        <v>243</v>
      </c>
      <c r="B350" s="232"/>
      <c r="C350" s="166" t="s">
        <v>226</v>
      </c>
      <c r="D350" s="166" t="s">
        <v>227</v>
      </c>
      <c r="E350" s="166" t="s">
        <v>228</v>
      </c>
      <c r="F350" s="166" t="s">
        <v>229</v>
      </c>
      <c r="G350" s="166" t="s">
        <v>3</v>
      </c>
    </row>
    <row r="351" spans="1:7" ht="22.5" x14ac:dyDescent="0.25">
      <c r="A351" s="167" t="s">
        <v>2003</v>
      </c>
      <c r="B351" s="168" t="s">
        <v>2004</v>
      </c>
      <c r="C351" s="167" t="s">
        <v>242</v>
      </c>
      <c r="D351" s="167" t="s">
        <v>232</v>
      </c>
      <c r="E351" s="169">
        <v>1</v>
      </c>
      <c r="F351" s="170">
        <v>6.44</v>
      </c>
      <c r="G351" s="170">
        <v>6.44</v>
      </c>
    </row>
    <row r="352" spans="1:7" x14ac:dyDescent="0.25">
      <c r="A352" s="165"/>
      <c r="B352" s="165"/>
      <c r="C352" s="165"/>
      <c r="D352" s="165"/>
      <c r="E352" s="233" t="s">
        <v>244</v>
      </c>
      <c r="F352" s="233"/>
      <c r="G352" s="171">
        <v>6.44</v>
      </c>
    </row>
    <row r="353" spans="1:7" ht="22.5" x14ac:dyDescent="0.25">
      <c r="A353" s="232" t="s">
        <v>231</v>
      </c>
      <c r="B353" s="232"/>
      <c r="C353" s="166" t="s">
        <v>226</v>
      </c>
      <c r="D353" s="166" t="s">
        <v>227</v>
      </c>
      <c r="E353" s="166" t="s">
        <v>228</v>
      </c>
      <c r="F353" s="166" t="s">
        <v>229</v>
      </c>
      <c r="G353" s="166" t="s">
        <v>3</v>
      </c>
    </row>
    <row r="354" spans="1:7" ht="33.75" x14ac:dyDescent="0.25">
      <c r="A354" s="167" t="s">
        <v>2010</v>
      </c>
      <c r="B354" s="168" t="s">
        <v>2011</v>
      </c>
      <c r="C354" s="167" t="s">
        <v>242</v>
      </c>
      <c r="D354" s="167" t="s">
        <v>232</v>
      </c>
      <c r="E354" s="169">
        <v>1</v>
      </c>
      <c r="F354" s="170">
        <v>0.09</v>
      </c>
      <c r="G354" s="170">
        <v>0.09</v>
      </c>
    </row>
    <row r="355" spans="1:7" x14ac:dyDescent="0.25">
      <c r="A355" s="165"/>
      <c r="B355" s="165"/>
      <c r="C355" s="165"/>
      <c r="D355" s="165"/>
      <c r="E355" s="233" t="s">
        <v>234</v>
      </c>
      <c r="F355" s="233"/>
      <c r="G355" s="171">
        <v>0.09</v>
      </c>
    </row>
    <row r="356" spans="1:7" x14ac:dyDescent="0.25">
      <c r="A356" s="165"/>
      <c r="B356" s="165"/>
      <c r="C356" s="165"/>
      <c r="D356" s="165"/>
      <c r="E356" s="234" t="s">
        <v>235</v>
      </c>
      <c r="F356" s="234"/>
      <c r="G356" s="172">
        <v>19.510000000000002</v>
      </c>
    </row>
    <row r="357" spans="1:7" x14ac:dyDescent="0.25">
      <c r="A357" s="165"/>
      <c r="B357" s="165"/>
      <c r="C357" s="165"/>
      <c r="D357" s="165"/>
      <c r="E357" s="234" t="s">
        <v>259</v>
      </c>
      <c r="F357" s="234"/>
      <c r="G357" s="172">
        <v>7.11</v>
      </c>
    </row>
    <row r="358" spans="1:7" x14ac:dyDescent="0.25">
      <c r="A358" s="165"/>
      <c r="B358" s="165"/>
      <c r="C358" s="165"/>
      <c r="D358" s="165"/>
      <c r="E358" s="234" t="s">
        <v>236</v>
      </c>
      <c r="F358" s="234"/>
      <c r="G358" s="172">
        <v>19.510000000000002</v>
      </c>
    </row>
    <row r="359" spans="1:7" x14ac:dyDescent="0.25">
      <c r="A359" s="165"/>
      <c r="B359" s="165"/>
      <c r="C359" s="230"/>
      <c r="D359" s="230"/>
      <c r="E359" s="165"/>
      <c r="F359" s="165"/>
      <c r="G359" s="165"/>
    </row>
    <row r="360" spans="1:7" x14ac:dyDescent="0.25">
      <c r="A360" s="231" t="s">
        <v>2012</v>
      </c>
      <c r="B360" s="231"/>
      <c r="C360" s="231"/>
      <c r="D360" s="231"/>
      <c r="E360" s="231"/>
      <c r="F360" s="231"/>
      <c r="G360" s="231"/>
    </row>
    <row r="361" spans="1:7" ht="22.5" x14ac:dyDescent="0.25">
      <c r="A361" s="232" t="s">
        <v>243</v>
      </c>
      <c r="B361" s="232"/>
      <c r="C361" s="166" t="s">
        <v>226</v>
      </c>
      <c r="D361" s="166" t="s">
        <v>227</v>
      </c>
      <c r="E361" s="166" t="s">
        <v>228</v>
      </c>
      <c r="F361" s="166" t="s">
        <v>229</v>
      </c>
      <c r="G361" s="166" t="s">
        <v>3</v>
      </c>
    </row>
    <row r="362" spans="1:7" x14ac:dyDescent="0.25">
      <c r="A362" s="167" t="s">
        <v>2013</v>
      </c>
      <c r="B362" s="168" t="s">
        <v>2014</v>
      </c>
      <c r="C362" s="167" t="s">
        <v>242</v>
      </c>
      <c r="D362" s="167" t="s">
        <v>232</v>
      </c>
      <c r="E362" s="169">
        <v>1.46E-2</v>
      </c>
      <c r="F362" s="170">
        <v>8.59</v>
      </c>
      <c r="G362" s="170">
        <v>0.125414</v>
      </c>
    </row>
    <row r="363" spans="1:7" x14ac:dyDescent="0.25">
      <c r="A363" s="165"/>
      <c r="B363" s="165"/>
      <c r="C363" s="165"/>
      <c r="D363" s="165"/>
      <c r="E363" s="233" t="s">
        <v>244</v>
      </c>
      <c r="F363" s="233"/>
      <c r="G363" s="171">
        <v>0.13</v>
      </c>
    </row>
    <row r="364" spans="1:7" x14ac:dyDescent="0.25">
      <c r="A364" s="165"/>
      <c r="B364" s="165"/>
      <c r="C364" s="165"/>
      <c r="D364" s="165"/>
      <c r="E364" s="234" t="s">
        <v>235</v>
      </c>
      <c r="F364" s="234"/>
      <c r="G364" s="172">
        <v>0.26</v>
      </c>
    </row>
    <row r="365" spans="1:7" x14ac:dyDescent="0.25">
      <c r="A365" s="165"/>
      <c r="B365" s="165"/>
      <c r="C365" s="165"/>
      <c r="D365" s="165"/>
      <c r="E365" s="234" t="s">
        <v>259</v>
      </c>
      <c r="F365" s="234"/>
      <c r="G365" s="172">
        <v>0.13</v>
      </c>
    </row>
    <row r="366" spans="1:7" x14ac:dyDescent="0.25">
      <c r="A366" s="165"/>
      <c r="B366" s="165"/>
      <c r="C366" s="165"/>
      <c r="D366" s="165"/>
      <c r="E366" s="234" t="s">
        <v>236</v>
      </c>
      <c r="F366" s="234"/>
      <c r="G366" s="172">
        <v>0.26</v>
      </c>
    </row>
    <row r="367" spans="1:7" x14ac:dyDescent="0.25">
      <c r="A367" s="165"/>
      <c r="B367" s="165"/>
      <c r="C367" s="230"/>
      <c r="D367" s="230"/>
      <c r="E367" s="165"/>
      <c r="F367" s="165"/>
      <c r="G367" s="165"/>
    </row>
    <row r="368" spans="1:7" x14ac:dyDescent="0.25">
      <c r="A368" s="231" t="s">
        <v>2015</v>
      </c>
      <c r="B368" s="231"/>
      <c r="C368" s="231"/>
      <c r="D368" s="231"/>
      <c r="E368" s="231"/>
      <c r="F368" s="231"/>
      <c r="G368" s="231"/>
    </row>
    <row r="369" spans="1:7" ht="22.5" x14ac:dyDescent="0.25">
      <c r="A369" s="232" t="s">
        <v>1899</v>
      </c>
      <c r="B369" s="232"/>
      <c r="C369" s="166" t="s">
        <v>226</v>
      </c>
      <c r="D369" s="166" t="s">
        <v>227</v>
      </c>
      <c r="E369" s="166" t="s">
        <v>228</v>
      </c>
      <c r="F369" s="166" t="s">
        <v>229</v>
      </c>
      <c r="G369" s="166" t="s">
        <v>3</v>
      </c>
    </row>
    <row r="370" spans="1:7" x14ac:dyDescent="0.25">
      <c r="A370" s="167" t="s">
        <v>245</v>
      </c>
      <c r="B370" s="168" t="s">
        <v>1900</v>
      </c>
      <c r="C370" s="167" t="s">
        <v>242</v>
      </c>
      <c r="D370" s="167" t="s">
        <v>232</v>
      </c>
      <c r="E370" s="169">
        <v>1</v>
      </c>
      <c r="F370" s="170">
        <v>2.83</v>
      </c>
      <c r="G370" s="170">
        <v>2.83</v>
      </c>
    </row>
    <row r="371" spans="1:7" ht="22.5" x14ac:dyDescent="0.25">
      <c r="A371" s="167" t="s">
        <v>2006</v>
      </c>
      <c r="B371" s="168" t="s">
        <v>2007</v>
      </c>
      <c r="C371" s="167" t="s">
        <v>242</v>
      </c>
      <c r="D371" s="167" t="s">
        <v>232</v>
      </c>
      <c r="E371" s="169">
        <v>1</v>
      </c>
      <c r="F371" s="170">
        <v>0.94</v>
      </c>
      <c r="G371" s="170">
        <v>0.94</v>
      </c>
    </row>
    <row r="372" spans="1:7" x14ac:dyDescent="0.25">
      <c r="A372" s="167" t="s">
        <v>246</v>
      </c>
      <c r="B372" s="168" t="s">
        <v>1903</v>
      </c>
      <c r="C372" s="167" t="s">
        <v>242</v>
      </c>
      <c r="D372" s="167" t="s">
        <v>232</v>
      </c>
      <c r="E372" s="169">
        <v>1</v>
      </c>
      <c r="F372" s="170">
        <v>0.81</v>
      </c>
      <c r="G372" s="170">
        <v>0.81</v>
      </c>
    </row>
    <row r="373" spans="1:7" ht="33.75" x14ac:dyDescent="0.25">
      <c r="A373" s="167" t="s">
        <v>2008</v>
      </c>
      <c r="B373" s="168" t="s">
        <v>2009</v>
      </c>
      <c r="C373" s="167" t="s">
        <v>242</v>
      </c>
      <c r="D373" s="167" t="s">
        <v>232</v>
      </c>
      <c r="E373" s="169">
        <v>1</v>
      </c>
      <c r="F373" s="170">
        <v>0.32</v>
      </c>
      <c r="G373" s="170">
        <v>0.32</v>
      </c>
    </row>
    <row r="374" spans="1:7" x14ac:dyDescent="0.25">
      <c r="A374" s="167" t="s">
        <v>247</v>
      </c>
      <c r="B374" s="168" t="s">
        <v>1906</v>
      </c>
      <c r="C374" s="167" t="s">
        <v>242</v>
      </c>
      <c r="D374" s="167" t="s">
        <v>232</v>
      </c>
      <c r="E374" s="169">
        <v>1</v>
      </c>
      <c r="F374" s="170">
        <v>0.06</v>
      </c>
      <c r="G374" s="170">
        <v>0.06</v>
      </c>
    </row>
    <row r="375" spans="1:7" x14ac:dyDescent="0.25">
      <c r="A375" s="167" t="s">
        <v>248</v>
      </c>
      <c r="B375" s="168" t="s">
        <v>1907</v>
      </c>
      <c r="C375" s="167" t="s">
        <v>242</v>
      </c>
      <c r="D375" s="167" t="s">
        <v>232</v>
      </c>
      <c r="E375" s="169">
        <v>1</v>
      </c>
      <c r="F375" s="170">
        <v>0.91</v>
      </c>
      <c r="G375" s="170">
        <v>0.91</v>
      </c>
    </row>
    <row r="376" spans="1:7" x14ac:dyDescent="0.25">
      <c r="A376" s="165"/>
      <c r="B376" s="165"/>
      <c r="C376" s="165"/>
      <c r="D376" s="165"/>
      <c r="E376" s="233" t="s">
        <v>1908</v>
      </c>
      <c r="F376" s="233"/>
      <c r="G376" s="171">
        <v>5.87</v>
      </c>
    </row>
    <row r="377" spans="1:7" ht="22.5" x14ac:dyDescent="0.25">
      <c r="A377" s="232" t="s">
        <v>243</v>
      </c>
      <c r="B377" s="232"/>
      <c r="C377" s="166" t="s">
        <v>226</v>
      </c>
      <c r="D377" s="166" t="s">
        <v>227</v>
      </c>
      <c r="E377" s="166" t="s">
        <v>228</v>
      </c>
      <c r="F377" s="166" t="s">
        <v>229</v>
      </c>
      <c r="G377" s="166" t="s">
        <v>3</v>
      </c>
    </row>
    <row r="378" spans="1:7" x14ac:dyDescent="0.25">
      <c r="A378" s="167" t="s">
        <v>2013</v>
      </c>
      <c r="B378" s="168" t="s">
        <v>2014</v>
      </c>
      <c r="C378" s="167" t="s">
        <v>242</v>
      </c>
      <c r="D378" s="167" t="s">
        <v>232</v>
      </c>
      <c r="E378" s="169">
        <v>1</v>
      </c>
      <c r="F378" s="170">
        <v>8.59</v>
      </c>
      <c r="G378" s="170">
        <v>8.59</v>
      </c>
    </row>
    <row r="379" spans="1:7" x14ac:dyDescent="0.25">
      <c r="A379" s="165"/>
      <c r="B379" s="165"/>
      <c r="C379" s="165"/>
      <c r="D379" s="165"/>
      <c r="E379" s="233" t="s">
        <v>244</v>
      </c>
      <c r="F379" s="233"/>
      <c r="G379" s="171">
        <v>8.59</v>
      </c>
    </row>
    <row r="380" spans="1:7" ht="22.5" x14ac:dyDescent="0.25">
      <c r="A380" s="232" t="s">
        <v>231</v>
      </c>
      <c r="B380" s="232"/>
      <c r="C380" s="166" t="s">
        <v>226</v>
      </c>
      <c r="D380" s="166" t="s">
        <v>227</v>
      </c>
      <c r="E380" s="166" t="s">
        <v>228</v>
      </c>
      <c r="F380" s="166" t="s">
        <v>229</v>
      </c>
      <c r="G380" s="166" t="s">
        <v>3</v>
      </c>
    </row>
    <row r="381" spans="1:7" ht="33.75" x14ac:dyDescent="0.25">
      <c r="A381" s="167" t="s">
        <v>2016</v>
      </c>
      <c r="B381" s="168" t="s">
        <v>2017</v>
      </c>
      <c r="C381" s="167" t="s">
        <v>242</v>
      </c>
      <c r="D381" s="167" t="s">
        <v>232</v>
      </c>
      <c r="E381" s="169">
        <v>1</v>
      </c>
      <c r="F381" s="170">
        <v>0.13</v>
      </c>
      <c r="G381" s="170">
        <v>0.13</v>
      </c>
    </row>
    <row r="382" spans="1:7" x14ac:dyDescent="0.25">
      <c r="A382" s="165"/>
      <c r="B382" s="165"/>
      <c r="C382" s="165"/>
      <c r="D382" s="165"/>
      <c r="E382" s="233" t="s">
        <v>234</v>
      </c>
      <c r="F382" s="233"/>
      <c r="G382" s="171">
        <v>0.13</v>
      </c>
    </row>
    <row r="383" spans="1:7" x14ac:dyDescent="0.25">
      <c r="A383" s="165"/>
      <c r="B383" s="165"/>
      <c r="C383" s="165"/>
      <c r="D383" s="165"/>
      <c r="E383" s="234" t="s">
        <v>235</v>
      </c>
      <c r="F383" s="234"/>
      <c r="G383" s="172">
        <v>24.06</v>
      </c>
    </row>
    <row r="384" spans="1:7" x14ac:dyDescent="0.25">
      <c r="A384" s="165"/>
      <c r="B384" s="165"/>
      <c r="C384" s="165"/>
      <c r="D384" s="165"/>
      <c r="E384" s="234" t="s">
        <v>259</v>
      </c>
      <c r="F384" s="234"/>
      <c r="G384" s="172">
        <v>9.4700000000000006</v>
      </c>
    </row>
    <row r="385" spans="1:7" x14ac:dyDescent="0.25">
      <c r="A385" s="165"/>
      <c r="B385" s="165"/>
      <c r="C385" s="165"/>
      <c r="D385" s="165"/>
      <c r="E385" s="234" t="s">
        <v>236</v>
      </c>
      <c r="F385" s="234"/>
      <c r="G385" s="172">
        <v>24.06</v>
      </c>
    </row>
    <row r="386" spans="1:7" x14ac:dyDescent="0.25">
      <c r="A386" s="165"/>
      <c r="B386" s="165"/>
      <c r="C386" s="230"/>
      <c r="D386" s="230"/>
      <c r="E386" s="165"/>
      <c r="F386" s="165"/>
      <c r="G386" s="165"/>
    </row>
    <row r="387" spans="1:7" x14ac:dyDescent="0.25">
      <c r="A387" s="231" t="s">
        <v>2018</v>
      </c>
      <c r="B387" s="231"/>
      <c r="C387" s="231"/>
      <c r="D387" s="231"/>
      <c r="E387" s="231"/>
      <c r="F387" s="231"/>
      <c r="G387" s="231"/>
    </row>
    <row r="388" spans="1:7" ht="22.5" x14ac:dyDescent="0.25">
      <c r="A388" s="232" t="s">
        <v>225</v>
      </c>
      <c r="B388" s="232"/>
      <c r="C388" s="166" t="s">
        <v>226</v>
      </c>
      <c r="D388" s="166" t="s">
        <v>227</v>
      </c>
      <c r="E388" s="166" t="s">
        <v>228</v>
      </c>
      <c r="F388" s="166" t="s">
        <v>229</v>
      </c>
      <c r="G388" s="166" t="s">
        <v>3</v>
      </c>
    </row>
    <row r="389" spans="1:7" ht="33.75" x14ac:dyDescent="0.25">
      <c r="A389" s="167" t="s">
        <v>2019</v>
      </c>
      <c r="B389" s="168" t="s">
        <v>2020</v>
      </c>
      <c r="C389" s="167" t="s">
        <v>242</v>
      </c>
      <c r="D389" s="167" t="s">
        <v>128</v>
      </c>
      <c r="E389" s="169">
        <v>0.65</v>
      </c>
      <c r="F389" s="170">
        <v>1.3585</v>
      </c>
      <c r="G389" s="170">
        <v>0.88302499999999995</v>
      </c>
    </row>
    <row r="390" spans="1:7" x14ac:dyDescent="0.25">
      <c r="A390" s="165"/>
      <c r="B390" s="165"/>
      <c r="C390" s="165"/>
      <c r="D390" s="165"/>
      <c r="E390" s="233" t="s">
        <v>230</v>
      </c>
      <c r="F390" s="233"/>
      <c r="G390" s="171">
        <v>0.88</v>
      </c>
    </row>
    <row r="391" spans="1:7" ht="22.5" x14ac:dyDescent="0.25">
      <c r="A391" s="232" t="s">
        <v>231</v>
      </c>
      <c r="B391" s="232"/>
      <c r="C391" s="166" t="s">
        <v>226</v>
      </c>
      <c r="D391" s="166" t="s">
        <v>227</v>
      </c>
      <c r="E391" s="166" t="s">
        <v>228</v>
      </c>
      <c r="F391" s="166" t="s">
        <v>229</v>
      </c>
      <c r="G391" s="166" t="s">
        <v>3</v>
      </c>
    </row>
    <row r="392" spans="1:7" ht="22.5" x14ac:dyDescent="0.25">
      <c r="A392" s="167" t="s">
        <v>1473</v>
      </c>
      <c r="B392" s="168" t="s">
        <v>1474</v>
      </c>
      <c r="C392" s="167" t="s">
        <v>242</v>
      </c>
      <c r="D392" s="167" t="s">
        <v>232</v>
      </c>
      <c r="E392" s="169">
        <v>0.01</v>
      </c>
      <c r="F392" s="170">
        <v>12.4</v>
      </c>
      <c r="G392" s="170">
        <v>0.124</v>
      </c>
    </row>
    <row r="393" spans="1:7" ht="22.5" x14ac:dyDescent="0.25">
      <c r="A393" s="167" t="s">
        <v>1284</v>
      </c>
      <c r="B393" s="168" t="s">
        <v>1285</v>
      </c>
      <c r="C393" s="167" t="s">
        <v>242</v>
      </c>
      <c r="D393" s="167" t="s">
        <v>232</v>
      </c>
      <c r="E393" s="169">
        <v>6.9000000000000006E-2</v>
      </c>
      <c r="F393" s="170">
        <v>14.59</v>
      </c>
      <c r="G393" s="170">
        <v>1.00671</v>
      </c>
    </row>
    <row r="394" spans="1:7" x14ac:dyDescent="0.25">
      <c r="A394" s="165"/>
      <c r="B394" s="165"/>
      <c r="C394" s="165"/>
      <c r="D394" s="165"/>
      <c r="E394" s="233" t="s">
        <v>234</v>
      </c>
      <c r="F394" s="233"/>
      <c r="G394" s="171">
        <v>1.1299999999999999</v>
      </c>
    </row>
    <row r="395" spans="1:7" x14ac:dyDescent="0.25">
      <c r="A395" s="165"/>
      <c r="B395" s="165"/>
      <c r="C395" s="165"/>
      <c r="D395" s="165"/>
      <c r="E395" s="234" t="s">
        <v>235</v>
      </c>
      <c r="F395" s="234"/>
      <c r="G395" s="172">
        <v>2.74</v>
      </c>
    </row>
    <row r="396" spans="1:7" x14ac:dyDescent="0.25">
      <c r="A396" s="165"/>
      <c r="B396" s="165"/>
      <c r="C396" s="165"/>
      <c r="D396" s="165"/>
      <c r="E396" s="234" t="s">
        <v>259</v>
      </c>
      <c r="F396" s="234"/>
      <c r="G396" s="172">
        <v>0.73</v>
      </c>
    </row>
    <row r="397" spans="1:7" x14ac:dyDescent="0.25">
      <c r="A397" s="165"/>
      <c r="B397" s="165"/>
      <c r="C397" s="165"/>
      <c r="D397" s="165"/>
      <c r="E397" s="234" t="s">
        <v>236</v>
      </c>
      <c r="F397" s="234"/>
      <c r="G397" s="172">
        <v>2.74</v>
      </c>
    </row>
    <row r="398" spans="1:7" x14ac:dyDescent="0.25">
      <c r="A398" s="165"/>
      <c r="B398" s="165"/>
      <c r="C398" s="230"/>
      <c r="D398" s="230"/>
      <c r="E398" s="165"/>
      <c r="F398" s="165"/>
      <c r="G398" s="165"/>
    </row>
    <row r="399" spans="1:7" x14ac:dyDescent="0.25">
      <c r="A399" s="231" t="s">
        <v>2021</v>
      </c>
      <c r="B399" s="231"/>
      <c r="C399" s="231"/>
      <c r="D399" s="231"/>
      <c r="E399" s="231"/>
      <c r="F399" s="231"/>
      <c r="G399" s="231"/>
    </row>
    <row r="400" spans="1:7" ht="22.5" x14ac:dyDescent="0.25">
      <c r="A400" s="232" t="s">
        <v>225</v>
      </c>
      <c r="B400" s="232"/>
      <c r="C400" s="166" t="s">
        <v>226</v>
      </c>
      <c r="D400" s="166" t="s">
        <v>227</v>
      </c>
      <c r="E400" s="166" t="s">
        <v>228</v>
      </c>
      <c r="F400" s="166" t="s">
        <v>229</v>
      </c>
      <c r="G400" s="166" t="s">
        <v>3</v>
      </c>
    </row>
    <row r="401" spans="1:7" ht="22.5" x14ac:dyDescent="0.25">
      <c r="A401" s="167" t="s">
        <v>1714</v>
      </c>
      <c r="B401" s="168" t="s">
        <v>1715</v>
      </c>
      <c r="C401" s="167" t="s">
        <v>242</v>
      </c>
      <c r="D401" s="167" t="s">
        <v>133</v>
      </c>
      <c r="E401" s="169">
        <v>1.0169999999999999</v>
      </c>
      <c r="F401" s="170">
        <v>3.7</v>
      </c>
      <c r="G401" s="170">
        <v>3.7629000000000001</v>
      </c>
    </row>
    <row r="402" spans="1:7" x14ac:dyDescent="0.25">
      <c r="A402" s="165"/>
      <c r="B402" s="165"/>
      <c r="C402" s="165"/>
      <c r="D402" s="165"/>
      <c r="E402" s="233" t="s">
        <v>230</v>
      </c>
      <c r="F402" s="233"/>
      <c r="G402" s="171">
        <v>3.76</v>
      </c>
    </row>
    <row r="403" spans="1:7" ht="22.5" x14ac:dyDescent="0.25">
      <c r="A403" s="232" t="s">
        <v>231</v>
      </c>
      <c r="B403" s="232"/>
      <c r="C403" s="166" t="s">
        <v>226</v>
      </c>
      <c r="D403" s="166" t="s">
        <v>227</v>
      </c>
      <c r="E403" s="166" t="s">
        <v>228</v>
      </c>
      <c r="F403" s="166" t="s">
        <v>229</v>
      </c>
      <c r="G403" s="166" t="s">
        <v>3</v>
      </c>
    </row>
    <row r="404" spans="1:7" ht="22.5" x14ac:dyDescent="0.25">
      <c r="A404" s="167" t="s">
        <v>1666</v>
      </c>
      <c r="B404" s="168" t="s">
        <v>1667</v>
      </c>
      <c r="C404" s="167" t="s">
        <v>242</v>
      </c>
      <c r="D404" s="167" t="s">
        <v>232</v>
      </c>
      <c r="E404" s="169">
        <v>6.5000000000000002E-2</v>
      </c>
      <c r="F404" s="170">
        <v>13.09</v>
      </c>
      <c r="G404" s="170">
        <v>0.85085</v>
      </c>
    </row>
    <row r="405" spans="1:7" x14ac:dyDescent="0.25">
      <c r="A405" s="167" t="s">
        <v>1668</v>
      </c>
      <c r="B405" s="168" t="s">
        <v>1669</v>
      </c>
      <c r="C405" s="167" t="s">
        <v>242</v>
      </c>
      <c r="D405" s="167" t="s">
        <v>232</v>
      </c>
      <c r="E405" s="169">
        <v>6.5000000000000002E-2</v>
      </c>
      <c r="F405" s="170">
        <v>15.31</v>
      </c>
      <c r="G405" s="170">
        <v>0.99514999999999998</v>
      </c>
    </row>
    <row r="406" spans="1:7" ht="56.25" x14ac:dyDescent="0.25">
      <c r="A406" s="167" t="s">
        <v>292</v>
      </c>
      <c r="B406" s="168" t="s">
        <v>293</v>
      </c>
      <c r="C406" s="167" t="s">
        <v>242</v>
      </c>
      <c r="D406" s="167" t="s">
        <v>133</v>
      </c>
      <c r="E406" s="169">
        <v>1</v>
      </c>
      <c r="F406" s="170">
        <v>2.0099999999999998</v>
      </c>
      <c r="G406" s="170">
        <v>2.0099999999999998</v>
      </c>
    </row>
    <row r="407" spans="1:7" x14ac:dyDescent="0.25">
      <c r="A407" s="165"/>
      <c r="B407" s="165"/>
      <c r="C407" s="165"/>
      <c r="D407" s="165"/>
      <c r="E407" s="233" t="s">
        <v>234</v>
      </c>
      <c r="F407" s="233"/>
      <c r="G407" s="171">
        <v>3.86</v>
      </c>
    </row>
    <row r="408" spans="1:7" x14ac:dyDescent="0.25">
      <c r="A408" s="165"/>
      <c r="B408" s="165"/>
      <c r="C408" s="165"/>
      <c r="D408" s="165"/>
      <c r="E408" s="234" t="s">
        <v>235</v>
      </c>
      <c r="F408" s="234"/>
      <c r="G408" s="172">
        <v>9.44</v>
      </c>
    </row>
    <row r="409" spans="1:7" x14ac:dyDescent="0.25">
      <c r="A409" s="165"/>
      <c r="B409" s="165"/>
      <c r="C409" s="165"/>
      <c r="D409" s="165"/>
      <c r="E409" s="234" t="s">
        <v>259</v>
      </c>
      <c r="F409" s="234"/>
      <c r="G409" s="172">
        <v>1.82</v>
      </c>
    </row>
    <row r="410" spans="1:7" x14ac:dyDescent="0.25">
      <c r="A410" s="165"/>
      <c r="B410" s="165"/>
      <c r="C410" s="165"/>
      <c r="D410" s="165"/>
      <c r="E410" s="234" t="s">
        <v>236</v>
      </c>
      <c r="F410" s="234"/>
      <c r="G410" s="172">
        <v>9.44</v>
      </c>
    </row>
    <row r="411" spans="1:7" x14ac:dyDescent="0.25">
      <c r="A411" s="165"/>
      <c r="B411" s="165"/>
      <c r="C411" s="230"/>
      <c r="D411" s="230"/>
      <c r="E411" s="165"/>
      <c r="F411" s="165"/>
      <c r="G411" s="165"/>
    </row>
    <row r="412" spans="1:7" x14ac:dyDescent="0.25">
      <c r="A412" s="231" t="s">
        <v>2022</v>
      </c>
      <c r="B412" s="231"/>
      <c r="C412" s="231"/>
      <c r="D412" s="231"/>
      <c r="E412" s="231"/>
      <c r="F412" s="231"/>
      <c r="G412" s="231"/>
    </row>
    <row r="413" spans="1:7" ht="22.5" x14ac:dyDescent="0.25">
      <c r="A413" s="232" t="s">
        <v>225</v>
      </c>
      <c r="B413" s="232"/>
      <c r="C413" s="166" t="s">
        <v>226</v>
      </c>
      <c r="D413" s="166" t="s">
        <v>227</v>
      </c>
      <c r="E413" s="166" t="s">
        <v>228</v>
      </c>
      <c r="F413" s="166" t="s">
        <v>229</v>
      </c>
      <c r="G413" s="166" t="s">
        <v>3</v>
      </c>
    </row>
    <row r="414" spans="1:7" ht="22.5" x14ac:dyDescent="0.25">
      <c r="A414" s="167" t="s">
        <v>1714</v>
      </c>
      <c r="B414" s="168" t="s">
        <v>1715</v>
      </c>
      <c r="C414" s="167" t="s">
        <v>242</v>
      </c>
      <c r="D414" s="167" t="s">
        <v>133</v>
      </c>
      <c r="E414" s="169">
        <v>1.0169999999999999</v>
      </c>
      <c r="F414" s="170">
        <v>3.7</v>
      </c>
      <c r="G414" s="170">
        <v>3.7629000000000001</v>
      </c>
    </row>
    <row r="415" spans="1:7" x14ac:dyDescent="0.25">
      <c r="A415" s="165"/>
      <c r="B415" s="165"/>
      <c r="C415" s="165"/>
      <c r="D415" s="165"/>
      <c r="E415" s="233" t="s">
        <v>230</v>
      </c>
      <c r="F415" s="233"/>
      <c r="G415" s="171">
        <v>3.76</v>
      </c>
    </row>
    <row r="416" spans="1:7" ht="22.5" x14ac:dyDescent="0.25">
      <c r="A416" s="232" t="s">
        <v>231</v>
      </c>
      <c r="B416" s="232"/>
      <c r="C416" s="166" t="s">
        <v>226</v>
      </c>
      <c r="D416" s="166" t="s">
        <v>227</v>
      </c>
      <c r="E416" s="166" t="s">
        <v>228</v>
      </c>
      <c r="F416" s="166" t="s">
        <v>229</v>
      </c>
      <c r="G416" s="166" t="s">
        <v>3</v>
      </c>
    </row>
    <row r="417" spans="1:7" ht="22.5" x14ac:dyDescent="0.25">
      <c r="A417" s="167" t="s">
        <v>1666</v>
      </c>
      <c r="B417" s="168" t="s">
        <v>1667</v>
      </c>
      <c r="C417" s="167" t="s">
        <v>242</v>
      </c>
      <c r="D417" s="167" t="s">
        <v>232</v>
      </c>
      <c r="E417" s="169">
        <v>0.152</v>
      </c>
      <c r="F417" s="170">
        <v>13.09</v>
      </c>
      <c r="G417" s="170">
        <v>1.9896799999999999</v>
      </c>
    </row>
    <row r="418" spans="1:7" x14ac:dyDescent="0.25">
      <c r="A418" s="167" t="s">
        <v>1668</v>
      </c>
      <c r="B418" s="168" t="s">
        <v>1669</v>
      </c>
      <c r="C418" s="167" t="s">
        <v>242</v>
      </c>
      <c r="D418" s="167" t="s">
        <v>232</v>
      </c>
      <c r="E418" s="169">
        <v>0.152</v>
      </c>
      <c r="F418" s="170">
        <v>15.31</v>
      </c>
      <c r="G418" s="170">
        <v>2.3271199999999999</v>
      </c>
    </row>
    <row r="419" spans="1:7" x14ac:dyDescent="0.25">
      <c r="A419" s="165"/>
      <c r="B419" s="165"/>
      <c r="C419" s="165"/>
      <c r="D419" s="165"/>
      <c r="E419" s="233" t="s">
        <v>234</v>
      </c>
      <c r="F419" s="233"/>
      <c r="G419" s="171">
        <v>4.32</v>
      </c>
    </row>
    <row r="420" spans="1:7" x14ac:dyDescent="0.25">
      <c r="A420" s="165"/>
      <c r="B420" s="165"/>
      <c r="C420" s="165"/>
      <c r="D420" s="165"/>
      <c r="E420" s="234" t="s">
        <v>235</v>
      </c>
      <c r="F420" s="234"/>
      <c r="G420" s="172">
        <v>10.64</v>
      </c>
    </row>
    <row r="421" spans="1:7" x14ac:dyDescent="0.25">
      <c r="A421" s="165"/>
      <c r="B421" s="165"/>
      <c r="C421" s="165"/>
      <c r="D421" s="165"/>
      <c r="E421" s="234" t="s">
        <v>259</v>
      </c>
      <c r="F421" s="234"/>
      <c r="G421" s="172">
        <v>2.56</v>
      </c>
    </row>
    <row r="422" spans="1:7" x14ac:dyDescent="0.25">
      <c r="A422" s="165"/>
      <c r="B422" s="165"/>
      <c r="C422" s="165"/>
      <c r="D422" s="165"/>
      <c r="E422" s="234" t="s">
        <v>236</v>
      </c>
      <c r="F422" s="234"/>
      <c r="G422" s="172">
        <v>10.64</v>
      </c>
    </row>
    <row r="423" spans="1:7" x14ac:dyDescent="0.25">
      <c r="A423" s="165"/>
      <c r="B423" s="165"/>
      <c r="C423" s="230"/>
      <c r="D423" s="230"/>
      <c r="E423" s="165"/>
      <c r="F423" s="165"/>
      <c r="G423" s="165"/>
    </row>
    <row r="424" spans="1:7" x14ac:dyDescent="0.25">
      <c r="A424" s="231" t="s">
        <v>2023</v>
      </c>
      <c r="B424" s="231"/>
      <c r="C424" s="231"/>
      <c r="D424" s="231"/>
      <c r="E424" s="231"/>
      <c r="F424" s="231"/>
      <c r="G424" s="231"/>
    </row>
    <row r="425" spans="1:7" ht="22.5" x14ac:dyDescent="0.25">
      <c r="A425" s="232" t="s">
        <v>231</v>
      </c>
      <c r="B425" s="232"/>
      <c r="C425" s="166" t="s">
        <v>226</v>
      </c>
      <c r="D425" s="166" t="s">
        <v>227</v>
      </c>
      <c r="E425" s="166" t="s">
        <v>228</v>
      </c>
      <c r="F425" s="166" t="s">
        <v>229</v>
      </c>
      <c r="G425" s="166" t="s">
        <v>3</v>
      </c>
    </row>
    <row r="426" spans="1:7" x14ac:dyDescent="0.25">
      <c r="A426" s="167" t="s">
        <v>328</v>
      </c>
      <c r="B426" s="168" t="s">
        <v>233</v>
      </c>
      <c r="C426" s="167" t="s">
        <v>242</v>
      </c>
      <c r="D426" s="167" t="s">
        <v>232</v>
      </c>
      <c r="E426" s="169">
        <v>3.45</v>
      </c>
      <c r="F426" s="170">
        <v>12.64</v>
      </c>
      <c r="G426" s="170">
        <v>43.607999999999997</v>
      </c>
    </row>
    <row r="427" spans="1:7" x14ac:dyDescent="0.25">
      <c r="A427" s="165"/>
      <c r="B427" s="165"/>
      <c r="C427" s="165"/>
      <c r="D427" s="165"/>
      <c r="E427" s="233" t="s">
        <v>234</v>
      </c>
      <c r="F427" s="233"/>
      <c r="G427" s="171">
        <v>43.61</v>
      </c>
    </row>
    <row r="428" spans="1:7" x14ac:dyDescent="0.25">
      <c r="A428" s="165"/>
      <c r="B428" s="165"/>
      <c r="C428" s="165"/>
      <c r="D428" s="165"/>
      <c r="E428" s="234" t="s">
        <v>235</v>
      </c>
      <c r="F428" s="234"/>
      <c r="G428" s="172">
        <v>67.28</v>
      </c>
    </row>
    <row r="429" spans="1:7" x14ac:dyDescent="0.25">
      <c r="A429" s="165"/>
      <c r="B429" s="165"/>
      <c r="C429" s="165"/>
      <c r="D429" s="165"/>
      <c r="E429" s="234" t="s">
        <v>259</v>
      </c>
      <c r="F429" s="234"/>
      <c r="G429" s="172">
        <v>23.67</v>
      </c>
    </row>
    <row r="430" spans="1:7" x14ac:dyDescent="0.25">
      <c r="A430" s="165"/>
      <c r="B430" s="165"/>
      <c r="C430" s="165"/>
      <c r="D430" s="165"/>
      <c r="E430" s="234" t="s">
        <v>236</v>
      </c>
      <c r="F430" s="234"/>
      <c r="G430" s="172">
        <v>67.28</v>
      </c>
    </row>
    <row r="431" spans="1:7" x14ac:dyDescent="0.25">
      <c r="A431" s="165"/>
      <c r="B431" s="165"/>
      <c r="C431" s="230"/>
      <c r="D431" s="230"/>
      <c r="E431" s="165"/>
      <c r="F431" s="165"/>
      <c r="G431" s="165"/>
    </row>
    <row r="432" spans="1:7" x14ac:dyDescent="0.25">
      <c r="A432" s="231" t="s">
        <v>2024</v>
      </c>
      <c r="B432" s="231"/>
      <c r="C432" s="231"/>
      <c r="D432" s="231"/>
      <c r="E432" s="231"/>
      <c r="F432" s="231"/>
      <c r="G432" s="231"/>
    </row>
    <row r="433" spans="1:7" ht="22.5" x14ac:dyDescent="0.25">
      <c r="A433" s="232" t="s">
        <v>225</v>
      </c>
      <c r="B433" s="232"/>
      <c r="C433" s="166" t="s">
        <v>226</v>
      </c>
      <c r="D433" s="166" t="s">
        <v>227</v>
      </c>
      <c r="E433" s="166" t="s">
        <v>228</v>
      </c>
      <c r="F433" s="166" t="s">
        <v>229</v>
      </c>
      <c r="G433" s="166" t="s">
        <v>3</v>
      </c>
    </row>
    <row r="434" spans="1:7" ht="33.75" x14ac:dyDescent="0.25">
      <c r="A434" s="167" t="s">
        <v>2019</v>
      </c>
      <c r="B434" s="168" t="s">
        <v>2020</v>
      </c>
      <c r="C434" s="167" t="s">
        <v>242</v>
      </c>
      <c r="D434" s="167" t="s">
        <v>128</v>
      </c>
      <c r="E434" s="169">
        <v>0.33300000000000002</v>
      </c>
      <c r="F434" s="170">
        <v>1.3585</v>
      </c>
      <c r="G434" s="170">
        <v>0.45238050000000002</v>
      </c>
    </row>
    <row r="435" spans="1:7" x14ac:dyDescent="0.25">
      <c r="A435" s="165"/>
      <c r="B435" s="165"/>
      <c r="C435" s="165"/>
      <c r="D435" s="165"/>
      <c r="E435" s="233" t="s">
        <v>230</v>
      </c>
      <c r="F435" s="233"/>
      <c r="G435" s="171">
        <v>0.45</v>
      </c>
    </row>
    <row r="436" spans="1:7" ht="22.5" x14ac:dyDescent="0.25">
      <c r="A436" s="232" t="s">
        <v>231</v>
      </c>
      <c r="B436" s="232"/>
      <c r="C436" s="166" t="s">
        <v>226</v>
      </c>
      <c r="D436" s="166" t="s">
        <v>227</v>
      </c>
      <c r="E436" s="166" t="s">
        <v>228</v>
      </c>
      <c r="F436" s="166" t="s">
        <v>229</v>
      </c>
      <c r="G436" s="166" t="s">
        <v>3</v>
      </c>
    </row>
    <row r="437" spans="1:7" ht="22.5" x14ac:dyDescent="0.25">
      <c r="A437" s="167" t="s">
        <v>1473</v>
      </c>
      <c r="B437" s="168" t="s">
        <v>1474</v>
      </c>
      <c r="C437" s="167" t="s">
        <v>242</v>
      </c>
      <c r="D437" s="167" t="s">
        <v>232</v>
      </c>
      <c r="E437" s="169">
        <v>5.0000000000000001E-3</v>
      </c>
      <c r="F437" s="170">
        <v>12.4</v>
      </c>
      <c r="G437" s="170">
        <v>6.2E-2</v>
      </c>
    </row>
    <row r="438" spans="1:7" ht="22.5" x14ac:dyDescent="0.25">
      <c r="A438" s="167" t="s">
        <v>1284</v>
      </c>
      <c r="B438" s="168" t="s">
        <v>1285</v>
      </c>
      <c r="C438" s="167" t="s">
        <v>242</v>
      </c>
      <c r="D438" s="167" t="s">
        <v>232</v>
      </c>
      <c r="E438" s="169">
        <v>3.5000000000000003E-2</v>
      </c>
      <c r="F438" s="170">
        <v>14.59</v>
      </c>
      <c r="G438" s="170">
        <v>0.51065000000000005</v>
      </c>
    </row>
    <row r="439" spans="1:7" x14ac:dyDescent="0.25">
      <c r="A439" s="165"/>
      <c r="B439" s="165"/>
      <c r="C439" s="165"/>
      <c r="D439" s="165"/>
      <c r="E439" s="233" t="s">
        <v>234</v>
      </c>
      <c r="F439" s="233"/>
      <c r="G439" s="171">
        <v>0.56999999999999995</v>
      </c>
    </row>
    <row r="440" spans="1:7" x14ac:dyDescent="0.25">
      <c r="A440" s="165"/>
      <c r="B440" s="165"/>
      <c r="C440" s="165"/>
      <c r="D440" s="165"/>
      <c r="E440" s="234" t="s">
        <v>235</v>
      </c>
      <c r="F440" s="234"/>
      <c r="G440" s="172">
        <v>1.39</v>
      </c>
    </row>
    <row r="441" spans="1:7" x14ac:dyDescent="0.25">
      <c r="A441" s="165"/>
      <c r="B441" s="165"/>
      <c r="C441" s="165"/>
      <c r="D441" s="165"/>
      <c r="E441" s="234" t="s">
        <v>259</v>
      </c>
      <c r="F441" s="234"/>
      <c r="G441" s="172">
        <v>0.37</v>
      </c>
    </row>
    <row r="442" spans="1:7" x14ac:dyDescent="0.25">
      <c r="A442" s="165"/>
      <c r="B442" s="165"/>
      <c r="C442" s="165"/>
      <c r="D442" s="165"/>
      <c r="E442" s="234" t="s">
        <v>236</v>
      </c>
      <c r="F442" s="234"/>
      <c r="G442" s="172">
        <v>1.39</v>
      </c>
    </row>
    <row r="443" spans="1:7" x14ac:dyDescent="0.25">
      <c r="A443" s="165"/>
      <c r="B443" s="165"/>
      <c r="C443" s="230"/>
      <c r="D443" s="230"/>
      <c r="E443" s="165"/>
      <c r="F443" s="165"/>
      <c r="G443" s="165"/>
    </row>
    <row r="444" spans="1:7" x14ac:dyDescent="0.25">
      <c r="A444" s="231" t="s">
        <v>2025</v>
      </c>
      <c r="B444" s="231"/>
      <c r="C444" s="231"/>
      <c r="D444" s="231"/>
      <c r="E444" s="231"/>
      <c r="F444" s="231"/>
      <c r="G444" s="231"/>
    </row>
    <row r="445" spans="1:7" ht="22.5" x14ac:dyDescent="0.25">
      <c r="A445" s="232" t="s">
        <v>225</v>
      </c>
      <c r="B445" s="232"/>
      <c r="C445" s="166" t="s">
        <v>226</v>
      </c>
      <c r="D445" s="166" t="s">
        <v>227</v>
      </c>
      <c r="E445" s="166" t="s">
        <v>228</v>
      </c>
      <c r="F445" s="166" t="s">
        <v>229</v>
      </c>
      <c r="G445" s="166" t="s">
        <v>3</v>
      </c>
    </row>
    <row r="446" spans="1:7" ht="22.5" x14ac:dyDescent="0.25">
      <c r="A446" s="167" t="s">
        <v>2026</v>
      </c>
      <c r="B446" s="168" t="s">
        <v>2027</v>
      </c>
      <c r="C446" s="167" t="s">
        <v>242</v>
      </c>
      <c r="D446" s="167" t="s">
        <v>128</v>
      </c>
      <c r="E446" s="169">
        <v>1</v>
      </c>
      <c r="F446" s="170">
        <v>5.55</v>
      </c>
      <c r="G446" s="170">
        <v>5.55</v>
      </c>
    </row>
    <row r="447" spans="1:7" x14ac:dyDescent="0.25">
      <c r="A447" s="167" t="s">
        <v>2028</v>
      </c>
      <c r="B447" s="168" t="s">
        <v>2029</v>
      </c>
      <c r="C447" s="167" t="s">
        <v>242</v>
      </c>
      <c r="D447" s="167" t="s">
        <v>128</v>
      </c>
      <c r="E447" s="169">
        <v>1</v>
      </c>
      <c r="F447" s="170">
        <v>6.4574999999999996</v>
      </c>
      <c r="G447" s="170">
        <v>6.4574999999999996</v>
      </c>
    </row>
    <row r="448" spans="1:7" x14ac:dyDescent="0.25">
      <c r="A448" s="165"/>
      <c r="B448" s="165"/>
      <c r="C448" s="165"/>
      <c r="D448" s="165"/>
      <c r="E448" s="233" t="s">
        <v>230</v>
      </c>
      <c r="F448" s="233"/>
      <c r="G448" s="171">
        <v>12.01</v>
      </c>
    </row>
    <row r="449" spans="1:7" ht="22.5" x14ac:dyDescent="0.25">
      <c r="A449" s="232" t="s">
        <v>231</v>
      </c>
      <c r="B449" s="232"/>
      <c r="C449" s="166" t="s">
        <v>226</v>
      </c>
      <c r="D449" s="166" t="s">
        <v>227</v>
      </c>
      <c r="E449" s="166" t="s">
        <v>228</v>
      </c>
      <c r="F449" s="166" t="s">
        <v>229</v>
      </c>
      <c r="G449" s="166" t="s">
        <v>3</v>
      </c>
    </row>
    <row r="450" spans="1:7" ht="22.5" x14ac:dyDescent="0.25">
      <c r="A450" s="167" t="s">
        <v>1666</v>
      </c>
      <c r="B450" s="168" t="s">
        <v>1667</v>
      </c>
      <c r="C450" s="167" t="s">
        <v>242</v>
      </c>
      <c r="D450" s="167" t="s">
        <v>232</v>
      </c>
      <c r="E450" s="169">
        <v>0.47199999999999998</v>
      </c>
      <c r="F450" s="170">
        <v>13.09</v>
      </c>
      <c r="G450" s="170">
        <v>6.1784800000000004</v>
      </c>
    </row>
    <row r="451" spans="1:7" x14ac:dyDescent="0.25">
      <c r="A451" s="167" t="s">
        <v>1668</v>
      </c>
      <c r="B451" s="168" t="s">
        <v>1669</v>
      </c>
      <c r="C451" s="167" t="s">
        <v>242</v>
      </c>
      <c r="D451" s="167" t="s">
        <v>232</v>
      </c>
      <c r="E451" s="169">
        <v>0.47199999999999998</v>
      </c>
      <c r="F451" s="170">
        <v>15.31</v>
      </c>
      <c r="G451" s="170">
        <v>7.2263200000000003</v>
      </c>
    </row>
    <row r="452" spans="1:7" x14ac:dyDescent="0.25">
      <c r="A452" s="165"/>
      <c r="B452" s="165"/>
      <c r="C452" s="165"/>
      <c r="D452" s="165"/>
      <c r="E452" s="233" t="s">
        <v>234</v>
      </c>
      <c r="F452" s="233"/>
      <c r="G452" s="171">
        <v>13.41</v>
      </c>
    </row>
    <row r="453" spans="1:7" x14ac:dyDescent="0.25">
      <c r="A453" s="165"/>
      <c r="B453" s="165"/>
      <c r="C453" s="165"/>
      <c r="D453" s="165"/>
      <c r="E453" s="234" t="s">
        <v>235</v>
      </c>
      <c r="F453" s="234"/>
      <c r="G453" s="172">
        <v>33.36</v>
      </c>
    </row>
    <row r="454" spans="1:7" x14ac:dyDescent="0.25">
      <c r="A454" s="165"/>
      <c r="B454" s="165"/>
      <c r="C454" s="165"/>
      <c r="D454" s="165"/>
      <c r="E454" s="234" t="s">
        <v>259</v>
      </c>
      <c r="F454" s="234"/>
      <c r="G454" s="172">
        <v>7.94</v>
      </c>
    </row>
    <row r="455" spans="1:7" x14ac:dyDescent="0.25">
      <c r="A455" s="165"/>
      <c r="B455" s="165"/>
      <c r="C455" s="165"/>
      <c r="D455" s="165"/>
      <c r="E455" s="234" t="s">
        <v>236</v>
      </c>
      <c r="F455" s="234"/>
      <c r="G455" s="172">
        <v>33.36</v>
      </c>
    </row>
    <row r="456" spans="1:7" x14ac:dyDescent="0.25">
      <c r="A456" s="165"/>
      <c r="B456" s="165"/>
      <c r="C456" s="230"/>
      <c r="D456" s="230"/>
      <c r="E456" s="165"/>
      <c r="F456" s="165"/>
      <c r="G456" s="165"/>
    </row>
    <row r="457" spans="1:7" x14ac:dyDescent="0.25">
      <c r="A457" s="231" t="s">
        <v>2030</v>
      </c>
      <c r="B457" s="231"/>
      <c r="C457" s="231"/>
      <c r="D457" s="231"/>
      <c r="E457" s="231"/>
      <c r="F457" s="231"/>
      <c r="G457" s="231"/>
    </row>
    <row r="458" spans="1:7" ht="22.5" x14ac:dyDescent="0.25">
      <c r="A458" s="232" t="s">
        <v>225</v>
      </c>
      <c r="B458" s="232"/>
      <c r="C458" s="166" t="s">
        <v>226</v>
      </c>
      <c r="D458" s="166" t="s">
        <v>227</v>
      </c>
      <c r="E458" s="166" t="s">
        <v>228</v>
      </c>
      <c r="F458" s="166" t="s">
        <v>229</v>
      </c>
      <c r="G458" s="166" t="s">
        <v>3</v>
      </c>
    </row>
    <row r="459" spans="1:7" ht="22.5" x14ac:dyDescent="0.25">
      <c r="A459" s="167" t="s">
        <v>2031</v>
      </c>
      <c r="B459" s="168" t="s">
        <v>2032</v>
      </c>
      <c r="C459" s="167" t="s">
        <v>242</v>
      </c>
      <c r="D459" s="167" t="s">
        <v>128</v>
      </c>
      <c r="E459" s="169">
        <v>1</v>
      </c>
      <c r="F459" s="170">
        <v>2.6353</v>
      </c>
      <c r="G459" s="170">
        <v>2.6353</v>
      </c>
    </row>
    <row r="460" spans="1:7" ht="33.75" x14ac:dyDescent="0.25">
      <c r="A460" s="167" t="s">
        <v>2033</v>
      </c>
      <c r="B460" s="168" t="s">
        <v>2034</v>
      </c>
      <c r="C460" s="167" t="s">
        <v>242</v>
      </c>
      <c r="D460" s="167" t="s">
        <v>128</v>
      </c>
      <c r="E460" s="169">
        <v>1</v>
      </c>
      <c r="F460" s="170">
        <v>1.3717999999999999</v>
      </c>
      <c r="G460" s="170">
        <v>1.3717999999999999</v>
      </c>
    </row>
    <row r="461" spans="1:7" x14ac:dyDescent="0.25">
      <c r="A461" s="165"/>
      <c r="B461" s="165"/>
      <c r="C461" s="165"/>
      <c r="D461" s="165"/>
      <c r="E461" s="233" t="s">
        <v>230</v>
      </c>
      <c r="F461" s="233"/>
      <c r="G461" s="171">
        <v>4.01</v>
      </c>
    </row>
    <row r="462" spans="1:7" ht="22.5" x14ac:dyDescent="0.25">
      <c r="A462" s="232" t="s">
        <v>231</v>
      </c>
      <c r="B462" s="232"/>
      <c r="C462" s="166" t="s">
        <v>226</v>
      </c>
      <c r="D462" s="166" t="s">
        <v>227</v>
      </c>
      <c r="E462" s="166" t="s">
        <v>228</v>
      </c>
      <c r="F462" s="166" t="s">
        <v>229</v>
      </c>
      <c r="G462" s="166" t="s">
        <v>3</v>
      </c>
    </row>
    <row r="463" spans="1:7" x14ac:dyDescent="0.25">
      <c r="A463" s="167" t="s">
        <v>1668</v>
      </c>
      <c r="B463" s="168" t="s">
        <v>1669</v>
      </c>
      <c r="C463" s="167" t="s">
        <v>242</v>
      </c>
      <c r="D463" s="167" t="s">
        <v>232</v>
      </c>
      <c r="E463" s="169">
        <v>0.1</v>
      </c>
      <c r="F463" s="170">
        <v>15.31</v>
      </c>
      <c r="G463" s="170">
        <v>1.5309999999999999</v>
      </c>
    </row>
    <row r="464" spans="1:7" x14ac:dyDescent="0.25">
      <c r="A464" s="165"/>
      <c r="B464" s="165"/>
      <c r="C464" s="165"/>
      <c r="D464" s="165"/>
      <c r="E464" s="233" t="s">
        <v>234</v>
      </c>
      <c r="F464" s="233"/>
      <c r="G464" s="171">
        <v>1.53</v>
      </c>
    </row>
    <row r="465" spans="1:7" x14ac:dyDescent="0.25">
      <c r="A465" s="165"/>
      <c r="B465" s="165"/>
      <c r="C465" s="165"/>
      <c r="D465" s="165"/>
      <c r="E465" s="234" t="s">
        <v>235</v>
      </c>
      <c r="F465" s="234"/>
      <c r="G465" s="172">
        <v>6.7</v>
      </c>
    </row>
    <row r="466" spans="1:7" x14ac:dyDescent="0.25">
      <c r="A466" s="165"/>
      <c r="B466" s="165"/>
      <c r="C466" s="165"/>
      <c r="D466" s="165"/>
      <c r="E466" s="234" t="s">
        <v>259</v>
      </c>
      <c r="F466" s="234"/>
      <c r="G466" s="172">
        <v>1.1599999999999999</v>
      </c>
    </row>
    <row r="467" spans="1:7" x14ac:dyDescent="0.25">
      <c r="A467" s="165"/>
      <c r="B467" s="165"/>
      <c r="C467" s="165"/>
      <c r="D467" s="165"/>
      <c r="E467" s="234" t="s">
        <v>236</v>
      </c>
      <c r="F467" s="234"/>
      <c r="G467" s="172">
        <v>6.7</v>
      </c>
    </row>
    <row r="468" spans="1:7" x14ac:dyDescent="0.25">
      <c r="A468" s="165"/>
      <c r="B468" s="165"/>
      <c r="C468" s="230"/>
      <c r="D468" s="230"/>
      <c r="E468" s="165"/>
      <c r="F468" s="165"/>
      <c r="G468" s="165"/>
    </row>
    <row r="469" spans="1:7" x14ac:dyDescent="0.25">
      <c r="A469" s="231" t="s">
        <v>2035</v>
      </c>
      <c r="B469" s="231"/>
      <c r="C469" s="231"/>
      <c r="D469" s="231"/>
      <c r="E469" s="231"/>
      <c r="F469" s="231"/>
      <c r="G469" s="231"/>
    </row>
    <row r="470" spans="1:7" ht="22.5" x14ac:dyDescent="0.25">
      <c r="A470" s="232" t="s">
        <v>231</v>
      </c>
      <c r="B470" s="232"/>
      <c r="C470" s="166" t="s">
        <v>226</v>
      </c>
      <c r="D470" s="166" t="s">
        <v>227</v>
      </c>
      <c r="E470" s="166" t="s">
        <v>228</v>
      </c>
      <c r="F470" s="166" t="s">
        <v>229</v>
      </c>
      <c r="G470" s="166" t="s">
        <v>3</v>
      </c>
    </row>
    <row r="471" spans="1:7" ht="45" x14ac:dyDescent="0.25">
      <c r="A471" s="167" t="s">
        <v>1800</v>
      </c>
      <c r="B471" s="168" t="s">
        <v>1801</v>
      </c>
      <c r="C471" s="167" t="s">
        <v>242</v>
      </c>
      <c r="D471" s="167" t="s">
        <v>128</v>
      </c>
      <c r="E471" s="169">
        <v>1</v>
      </c>
      <c r="F471" s="170">
        <v>25.42</v>
      </c>
      <c r="G471" s="170">
        <v>25.42</v>
      </c>
    </row>
    <row r="472" spans="1:7" ht="45" x14ac:dyDescent="0.25">
      <c r="A472" s="167" t="s">
        <v>1789</v>
      </c>
      <c r="B472" s="168" t="s">
        <v>1790</v>
      </c>
      <c r="C472" s="167" t="s">
        <v>242</v>
      </c>
      <c r="D472" s="167" t="s">
        <v>128</v>
      </c>
      <c r="E472" s="169">
        <v>1</v>
      </c>
      <c r="F472" s="170">
        <v>5.54</v>
      </c>
      <c r="G472" s="170">
        <v>5.54</v>
      </c>
    </row>
    <row r="473" spans="1:7" x14ac:dyDescent="0.25">
      <c r="A473" s="165"/>
      <c r="B473" s="165"/>
      <c r="C473" s="165"/>
      <c r="D473" s="165"/>
      <c r="E473" s="233" t="s">
        <v>234</v>
      </c>
      <c r="F473" s="233"/>
      <c r="G473" s="171">
        <v>30.96</v>
      </c>
    </row>
    <row r="474" spans="1:7" x14ac:dyDescent="0.25">
      <c r="A474" s="165"/>
      <c r="B474" s="165"/>
      <c r="C474" s="165"/>
      <c r="D474" s="165"/>
      <c r="E474" s="234" t="s">
        <v>235</v>
      </c>
      <c r="F474" s="234"/>
      <c r="G474" s="172">
        <v>40.06</v>
      </c>
    </row>
    <row r="475" spans="1:7" x14ac:dyDescent="0.25">
      <c r="A475" s="165"/>
      <c r="B475" s="165"/>
      <c r="C475" s="165"/>
      <c r="D475" s="165"/>
      <c r="E475" s="234" t="s">
        <v>259</v>
      </c>
      <c r="F475" s="234"/>
      <c r="G475" s="172">
        <v>9.1</v>
      </c>
    </row>
    <row r="476" spans="1:7" x14ac:dyDescent="0.25">
      <c r="A476" s="165"/>
      <c r="B476" s="165"/>
      <c r="C476" s="165"/>
      <c r="D476" s="165"/>
      <c r="E476" s="234" t="s">
        <v>236</v>
      </c>
      <c r="F476" s="234"/>
      <c r="G476" s="172">
        <v>40.06</v>
      </c>
    </row>
    <row r="477" spans="1:7" x14ac:dyDescent="0.25">
      <c r="A477" s="165"/>
      <c r="B477" s="165"/>
      <c r="C477" s="230"/>
      <c r="D477" s="230"/>
      <c r="E477" s="165"/>
      <c r="F477" s="165"/>
      <c r="G477" s="165"/>
    </row>
    <row r="478" spans="1:7" x14ac:dyDescent="0.25">
      <c r="A478" s="231" t="s">
        <v>2036</v>
      </c>
      <c r="B478" s="231"/>
      <c r="C478" s="231"/>
      <c r="D478" s="231"/>
      <c r="E478" s="231"/>
      <c r="F478" s="231"/>
      <c r="G478" s="231"/>
    </row>
    <row r="479" spans="1:7" ht="22.5" x14ac:dyDescent="0.25">
      <c r="A479" s="232" t="s">
        <v>225</v>
      </c>
      <c r="B479" s="232"/>
      <c r="C479" s="166" t="s">
        <v>226</v>
      </c>
      <c r="D479" s="166" t="s">
        <v>227</v>
      </c>
      <c r="E479" s="166" t="s">
        <v>228</v>
      </c>
      <c r="F479" s="166" t="s">
        <v>229</v>
      </c>
      <c r="G479" s="166" t="s">
        <v>3</v>
      </c>
    </row>
    <row r="480" spans="1:7" ht="22.5" x14ac:dyDescent="0.25">
      <c r="A480" s="167" t="s">
        <v>331</v>
      </c>
      <c r="B480" s="168" t="s">
        <v>332</v>
      </c>
      <c r="C480" s="167" t="s">
        <v>242</v>
      </c>
      <c r="D480" s="167" t="s">
        <v>127</v>
      </c>
      <c r="E480" s="169">
        <v>1.07</v>
      </c>
      <c r="F480" s="170">
        <v>75</v>
      </c>
      <c r="G480" s="170">
        <v>80.25</v>
      </c>
    </row>
    <row r="481" spans="1:7" x14ac:dyDescent="0.25">
      <c r="A481" s="167" t="s">
        <v>329</v>
      </c>
      <c r="B481" s="168" t="s">
        <v>330</v>
      </c>
      <c r="C481" s="167" t="s">
        <v>242</v>
      </c>
      <c r="D481" s="167" t="s">
        <v>238</v>
      </c>
      <c r="E481" s="169">
        <v>482.96</v>
      </c>
      <c r="F481" s="170">
        <v>0.9</v>
      </c>
      <c r="G481" s="170">
        <v>434.66399999999999</v>
      </c>
    </row>
    <row r="482" spans="1:7" x14ac:dyDescent="0.25">
      <c r="A482" s="165"/>
      <c r="B482" s="165"/>
      <c r="C482" s="165"/>
      <c r="D482" s="165"/>
      <c r="E482" s="233" t="s">
        <v>230</v>
      </c>
      <c r="F482" s="233"/>
      <c r="G482" s="171">
        <v>514.91</v>
      </c>
    </row>
    <row r="483" spans="1:7" ht="22.5" x14ac:dyDescent="0.25">
      <c r="A483" s="232" t="s">
        <v>231</v>
      </c>
      <c r="B483" s="232"/>
      <c r="C483" s="166" t="s">
        <v>226</v>
      </c>
      <c r="D483" s="166" t="s">
        <v>227</v>
      </c>
      <c r="E483" s="166" t="s">
        <v>228</v>
      </c>
      <c r="F483" s="166" t="s">
        <v>229</v>
      </c>
      <c r="G483" s="166" t="s">
        <v>3</v>
      </c>
    </row>
    <row r="484" spans="1:7" x14ac:dyDescent="0.25">
      <c r="A484" s="167" t="s">
        <v>328</v>
      </c>
      <c r="B484" s="168" t="s">
        <v>233</v>
      </c>
      <c r="C484" s="167" t="s">
        <v>242</v>
      </c>
      <c r="D484" s="167" t="s">
        <v>232</v>
      </c>
      <c r="E484" s="169">
        <v>8.57</v>
      </c>
      <c r="F484" s="170">
        <v>12.64</v>
      </c>
      <c r="G484" s="170">
        <v>108.3248</v>
      </c>
    </row>
    <row r="485" spans="1:7" x14ac:dyDescent="0.25">
      <c r="A485" s="165"/>
      <c r="B485" s="165"/>
      <c r="C485" s="165"/>
      <c r="D485" s="165"/>
      <c r="E485" s="233" t="s">
        <v>234</v>
      </c>
      <c r="F485" s="233"/>
      <c r="G485" s="171">
        <v>108.32</v>
      </c>
    </row>
    <row r="486" spans="1:7" x14ac:dyDescent="0.25">
      <c r="A486" s="165"/>
      <c r="B486" s="165"/>
      <c r="C486" s="165"/>
      <c r="D486" s="165"/>
      <c r="E486" s="234" t="s">
        <v>235</v>
      </c>
      <c r="F486" s="234"/>
      <c r="G486" s="172">
        <v>682.03</v>
      </c>
    </row>
    <row r="487" spans="1:7" x14ac:dyDescent="0.25">
      <c r="A487" s="165"/>
      <c r="B487" s="165"/>
      <c r="C487" s="165"/>
      <c r="D487" s="165"/>
      <c r="E487" s="234" t="s">
        <v>259</v>
      </c>
      <c r="F487" s="234"/>
      <c r="G487" s="172">
        <v>58.8</v>
      </c>
    </row>
    <row r="488" spans="1:7" x14ac:dyDescent="0.25">
      <c r="A488" s="165"/>
      <c r="B488" s="165"/>
      <c r="C488" s="165"/>
      <c r="D488" s="165"/>
      <c r="E488" s="234" t="s">
        <v>236</v>
      </c>
      <c r="F488" s="234"/>
      <c r="G488" s="172">
        <v>682.03</v>
      </c>
    </row>
    <row r="489" spans="1:7" x14ac:dyDescent="0.25">
      <c r="A489" s="165"/>
      <c r="B489" s="165"/>
      <c r="C489" s="230"/>
      <c r="D489" s="230"/>
      <c r="E489" s="165"/>
      <c r="F489" s="165"/>
      <c r="G489" s="165"/>
    </row>
    <row r="490" spans="1:7" x14ac:dyDescent="0.25">
      <c r="A490" s="231" t="s">
        <v>2037</v>
      </c>
      <c r="B490" s="231"/>
      <c r="C490" s="231"/>
      <c r="D490" s="231"/>
      <c r="E490" s="231"/>
      <c r="F490" s="231"/>
      <c r="G490" s="231"/>
    </row>
    <row r="491" spans="1:7" ht="22.5" x14ac:dyDescent="0.25">
      <c r="A491" s="232" t="s">
        <v>225</v>
      </c>
      <c r="B491" s="232"/>
      <c r="C491" s="166" t="s">
        <v>226</v>
      </c>
      <c r="D491" s="166" t="s">
        <v>227</v>
      </c>
      <c r="E491" s="166" t="s">
        <v>228</v>
      </c>
      <c r="F491" s="166" t="s">
        <v>229</v>
      </c>
      <c r="G491" s="166" t="s">
        <v>3</v>
      </c>
    </row>
    <row r="492" spans="1:7" ht="22.5" x14ac:dyDescent="0.25">
      <c r="A492" s="167" t="s">
        <v>2038</v>
      </c>
      <c r="B492" s="168" t="s">
        <v>2039</v>
      </c>
      <c r="C492" s="167" t="s">
        <v>242</v>
      </c>
      <c r="D492" s="167" t="s">
        <v>128</v>
      </c>
      <c r="E492" s="169">
        <v>2.778</v>
      </c>
      <c r="F492" s="170">
        <v>217.55</v>
      </c>
      <c r="G492" s="170">
        <v>604.35389999999995</v>
      </c>
    </row>
    <row r="493" spans="1:7" x14ac:dyDescent="0.25">
      <c r="A493" s="165"/>
      <c r="B493" s="165"/>
      <c r="C493" s="165"/>
      <c r="D493" s="165"/>
      <c r="E493" s="233" t="s">
        <v>230</v>
      </c>
      <c r="F493" s="233"/>
      <c r="G493" s="171">
        <v>604.35</v>
      </c>
    </row>
    <row r="494" spans="1:7" ht="22.5" x14ac:dyDescent="0.25">
      <c r="A494" s="232" t="s">
        <v>231</v>
      </c>
      <c r="B494" s="232"/>
      <c r="C494" s="166" t="s">
        <v>226</v>
      </c>
      <c r="D494" s="166" t="s">
        <v>227</v>
      </c>
      <c r="E494" s="166" t="s">
        <v>228</v>
      </c>
      <c r="F494" s="166" t="s">
        <v>229</v>
      </c>
      <c r="G494" s="166" t="s">
        <v>3</v>
      </c>
    </row>
    <row r="495" spans="1:7" ht="33.75" x14ac:dyDescent="0.25">
      <c r="A495" s="167" t="s">
        <v>1766</v>
      </c>
      <c r="B495" s="168" t="s">
        <v>1767</v>
      </c>
      <c r="C495" s="167" t="s">
        <v>242</v>
      </c>
      <c r="D495" s="167" t="s">
        <v>127</v>
      </c>
      <c r="E495" s="169">
        <v>2.1000000000000001E-2</v>
      </c>
      <c r="F495" s="170">
        <v>623.23</v>
      </c>
      <c r="G495" s="170">
        <v>13.08783</v>
      </c>
    </row>
    <row r="496" spans="1:7" x14ac:dyDescent="0.25">
      <c r="A496" s="167" t="s">
        <v>327</v>
      </c>
      <c r="B496" s="168" t="s">
        <v>239</v>
      </c>
      <c r="C496" s="167" t="s">
        <v>242</v>
      </c>
      <c r="D496" s="167" t="s">
        <v>232</v>
      </c>
      <c r="E496" s="169">
        <v>4.5810000000000004</v>
      </c>
      <c r="F496" s="170">
        <v>15.18</v>
      </c>
      <c r="G496" s="170">
        <v>69.539580000000001</v>
      </c>
    </row>
    <row r="497" spans="1:7" x14ac:dyDescent="0.25">
      <c r="A497" s="167" t="s">
        <v>328</v>
      </c>
      <c r="B497" s="168" t="s">
        <v>233</v>
      </c>
      <c r="C497" s="167" t="s">
        <v>242</v>
      </c>
      <c r="D497" s="167" t="s">
        <v>232</v>
      </c>
      <c r="E497" s="169">
        <v>2.2909999999999999</v>
      </c>
      <c r="F497" s="170">
        <v>12.64</v>
      </c>
      <c r="G497" s="170">
        <v>28.95824</v>
      </c>
    </row>
    <row r="498" spans="1:7" x14ac:dyDescent="0.25">
      <c r="A498" s="165"/>
      <c r="B498" s="165"/>
      <c r="C498" s="165"/>
      <c r="D498" s="165"/>
      <c r="E498" s="233" t="s">
        <v>234</v>
      </c>
      <c r="F498" s="233"/>
      <c r="G498" s="171">
        <v>111.59</v>
      </c>
    </row>
    <row r="499" spans="1:7" x14ac:dyDescent="0.25">
      <c r="A499" s="165"/>
      <c r="B499" s="165"/>
      <c r="C499" s="165"/>
      <c r="D499" s="165"/>
      <c r="E499" s="234" t="s">
        <v>235</v>
      </c>
      <c r="F499" s="234"/>
      <c r="G499" s="172">
        <v>776.4</v>
      </c>
    </row>
    <row r="500" spans="1:7" x14ac:dyDescent="0.25">
      <c r="A500" s="165"/>
      <c r="B500" s="165"/>
      <c r="C500" s="165"/>
      <c r="D500" s="165"/>
      <c r="E500" s="234" t="s">
        <v>259</v>
      </c>
      <c r="F500" s="234"/>
      <c r="G500" s="172">
        <v>60.46</v>
      </c>
    </row>
    <row r="501" spans="1:7" x14ac:dyDescent="0.25">
      <c r="A501" s="165"/>
      <c r="B501" s="165"/>
      <c r="C501" s="165"/>
      <c r="D501" s="165"/>
      <c r="E501" s="234" t="s">
        <v>236</v>
      </c>
      <c r="F501" s="234"/>
      <c r="G501" s="172">
        <v>776.4</v>
      </c>
    </row>
    <row r="502" spans="1:7" x14ac:dyDescent="0.25">
      <c r="A502" s="165"/>
      <c r="B502" s="165"/>
      <c r="C502" s="230"/>
      <c r="D502" s="230"/>
      <c r="E502" s="165"/>
      <c r="F502" s="165"/>
      <c r="G502" s="165"/>
    </row>
    <row r="503" spans="1:7" x14ac:dyDescent="0.25">
      <c r="A503" s="231" t="s">
        <v>2040</v>
      </c>
      <c r="B503" s="231"/>
      <c r="C503" s="231"/>
      <c r="D503" s="231"/>
      <c r="E503" s="231"/>
      <c r="F503" s="231"/>
      <c r="G503" s="231"/>
    </row>
    <row r="504" spans="1:7" ht="22.5" x14ac:dyDescent="0.25">
      <c r="A504" s="232" t="s">
        <v>1130</v>
      </c>
      <c r="B504" s="232"/>
      <c r="C504" s="166" t="s">
        <v>226</v>
      </c>
      <c r="D504" s="166" t="s">
        <v>227</v>
      </c>
      <c r="E504" s="166" t="s">
        <v>228</v>
      </c>
      <c r="F504" s="166" t="s">
        <v>229</v>
      </c>
      <c r="G504" s="166" t="s">
        <v>3</v>
      </c>
    </row>
    <row r="505" spans="1:7" ht="45" x14ac:dyDescent="0.25">
      <c r="A505" s="167" t="s">
        <v>2041</v>
      </c>
      <c r="B505" s="168" t="s">
        <v>2042</v>
      </c>
      <c r="C505" s="167" t="s">
        <v>242</v>
      </c>
      <c r="D505" s="167" t="s">
        <v>128</v>
      </c>
      <c r="E505" s="169">
        <v>6.3999999999999997E-5</v>
      </c>
      <c r="F505" s="170">
        <v>24158.639999999999</v>
      </c>
      <c r="G505" s="170">
        <v>1.5461529599999999</v>
      </c>
    </row>
    <row r="506" spans="1:7" x14ac:dyDescent="0.25">
      <c r="A506" s="165"/>
      <c r="B506" s="165"/>
      <c r="C506" s="165"/>
      <c r="D506" s="165"/>
      <c r="E506" s="233" t="s">
        <v>1138</v>
      </c>
      <c r="F506" s="233"/>
      <c r="G506" s="171">
        <v>1.55</v>
      </c>
    </row>
    <row r="507" spans="1:7" x14ac:dyDescent="0.25">
      <c r="A507" s="165"/>
      <c r="B507" s="165"/>
      <c r="C507" s="165"/>
      <c r="D507" s="165"/>
      <c r="E507" s="234" t="s">
        <v>235</v>
      </c>
      <c r="F507" s="234"/>
      <c r="G507" s="172">
        <v>1.54</v>
      </c>
    </row>
    <row r="508" spans="1:7" x14ac:dyDescent="0.25">
      <c r="A508" s="165"/>
      <c r="B508" s="165"/>
      <c r="C508" s="165"/>
      <c r="D508" s="165"/>
      <c r="E508" s="234" t="s">
        <v>237</v>
      </c>
      <c r="F508" s="234"/>
      <c r="G508" s="172">
        <v>0</v>
      </c>
    </row>
    <row r="509" spans="1:7" x14ac:dyDescent="0.25">
      <c r="A509" s="165"/>
      <c r="B509" s="165"/>
      <c r="C509" s="165"/>
      <c r="D509" s="165"/>
      <c r="E509" s="234" t="s">
        <v>236</v>
      </c>
      <c r="F509" s="234"/>
      <c r="G509" s="172">
        <v>1.54</v>
      </c>
    </row>
    <row r="510" spans="1:7" x14ac:dyDescent="0.25">
      <c r="A510" s="165"/>
      <c r="B510" s="165"/>
      <c r="C510" s="230"/>
      <c r="D510" s="230"/>
      <c r="E510" s="165"/>
      <c r="F510" s="165"/>
      <c r="G510" s="165"/>
    </row>
    <row r="511" spans="1:7" x14ac:dyDescent="0.25">
      <c r="A511" s="231" t="s">
        <v>2043</v>
      </c>
      <c r="B511" s="231"/>
      <c r="C511" s="231"/>
      <c r="D511" s="231"/>
      <c r="E511" s="231"/>
      <c r="F511" s="231"/>
      <c r="G511" s="231"/>
    </row>
    <row r="512" spans="1:7" ht="22.5" x14ac:dyDescent="0.25">
      <c r="A512" s="232" t="s">
        <v>1130</v>
      </c>
      <c r="B512" s="232"/>
      <c r="C512" s="166" t="s">
        <v>226</v>
      </c>
      <c r="D512" s="166" t="s">
        <v>227</v>
      </c>
      <c r="E512" s="166" t="s">
        <v>228</v>
      </c>
      <c r="F512" s="166" t="s">
        <v>229</v>
      </c>
      <c r="G512" s="166" t="s">
        <v>3</v>
      </c>
    </row>
    <row r="513" spans="1:7" ht="45" x14ac:dyDescent="0.25">
      <c r="A513" s="167" t="s">
        <v>2041</v>
      </c>
      <c r="B513" s="168" t="s">
        <v>2042</v>
      </c>
      <c r="C513" s="167" t="s">
        <v>242</v>
      </c>
      <c r="D513" s="167" t="s">
        <v>128</v>
      </c>
      <c r="E513" s="169">
        <v>7.6000000000000001E-6</v>
      </c>
      <c r="F513" s="170">
        <v>24158.639999999999</v>
      </c>
      <c r="G513" s="170">
        <v>0.183605664</v>
      </c>
    </row>
    <row r="514" spans="1:7" x14ac:dyDescent="0.25">
      <c r="A514" s="165"/>
      <c r="B514" s="165"/>
      <c r="C514" s="165"/>
      <c r="D514" s="165"/>
      <c r="E514" s="233" t="s">
        <v>1138</v>
      </c>
      <c r="F514" s="233"/>
      <c r="G514" s="171">
        <v>0.18</v>
      </c>
    </row>
    <row r="515" spans="1:7" x14ac:dyDescent="0.25">
      <c r="A515" s="165"/>
      <c r="B515" s="165"/>
      <c r="C515" s="165"/>
      <c r="D515" s="165"/>
      <c r="E515" s="234" t="s">
        <v>235</v>
      </c>
      <c r="F515" s="234"/>
      <c r="G515" s="172">
        <v>0.18</v>
      </c>
    </row>
    <row r="516" spans="1:7" x14ac:dyDescent="0.25">
      <c r="A516" s="165"/>
      <c r="B516" s="165"/>
      <c r="C516" s="165"/>
      <c r="D516" s="165"/>
      <c r="E516" s="234" t="s">
        <v>237</v>
      </c>
      <c r="F516" s="234"/>
      <c r="G516" s="172">
        <v>0</v>
      </c>
    </row>
    <row r="517" spans="1:7" x14ac:dyDescent="0.25">
      <c r="A517" s="165"/>
      <c r="B517" s="165"/>
      <c r="C517" s="165"/>
      <c r="D517" s="165"/>
      <c r="E517" s="234" t="s">
        <v>236</v>
      </c>
      <c r="F517" s="234"/>
      <c r="G517" s="172">
        <v>0.18</v>
      </c>
    </row>
    <row r="518" spans="1:7" x14ac:dyDescent="0.25">
      <c r="A518" s="165"/>
      <c r="B518" s="165"/>
      <c r="C518" s="230"/>
      <c r="D518" s="230"/>
      <c r="E518" s="165"/>
      <c r="F518" s="165"/>
      <c r="G518" s="165"/>
    </row>
    <row r="519" spans="1:7" x14ac:dyDescent="0.25">
      <c r="A519" s="231" t="s">
        <v>2044</v>
      </c>
      <c r="B519" s="231"/>
      <c r="C519" s="231"/>
      <c r="D519" s="231"/>
      <c r="E519" s="231"/>
      <c r="F519" s="231"/>
      <c r="G519" s="231"/>
    </row>
    <row r="520" spans="1:7" ht="22.5" x14ac:dyDescent="0.25">
      <c r="A520" s="232" t="s">
        <v>231</v>
      </c>
      <c r="B520" s="232"/>
      <c r="C520" s="166" t="s">
        <v>226</v>
      </c>
      <c r="D520" s="166" t="s">
        <v>227</v>
      </c>
      <c r="E520" s="166" t="s">
        <v>228</v>
      </c>
      <c r="F520" s="166" t="s">
        <v>229</v>
      </c>
      <c r="G520" s="166" t="s">
        <v>3</v>
      </c>
    </row>
    <row r="521" spans="1:7" ht="45" x14ac:dyDescent="0.25">
      <c r="A521" s="167" t="s">
        <v>2045</v>
      </c>
      <c r="B521" s="168" t="s">
        <v>2046</v>
      </c>
      <c r="C521" s="167" t="s">
        <v>242</v>
      </c>
      <c r="D521" s="167" t="s">
        <v>232</v>
      </c>
      <c r="E521" s="169">
        <v>1</v>
      </c>
      <c r="F521" s="170">
        <v>1.54</v>
      </c>
      <c r="G521" s="170">
        <v>1.54</v>
      </c>
    </row>
    <row r="522" spans="1:7" ht="45" x14ac:dyDescent="0.25">
      <c r="A522" s="167" t="s">
        <v>2047</v>
      </c>
      <c r="B522" s="168" t="s">
        <v>2048</v>
      </c>
      <c r="C522" s="167" t="s">
        <v>242</v>
      </c>
      <c r="D522" s="167" t="s">
        <v>232</v>
      </c>
      <c r="E522" s="169">
        <v>1</v>
      </c>
      <c r="F522" s="170">
        <v>0.18</v>
      </c>
      <c r="G522" s="170">
        <v>0.18</v>
      </c>
    </row>
    <row r="523" spans="1:7" x14ac:dyDescent="0.25">
      <c r="A523" s="165"/>
      <c r="B523" s="165"/>
      <c r="C523" s="165"/>
      <c r="D523" s="165"/>
      <c r="E523" s="233" t="s">
        <v>234</v>
      </c>
      <c r="F523" s="233"/>
      <c r="G523" s="171">
        <v>1.72</v>
      </c>
    </row>
    <row r="524" spans="1:7" x14ac:dyDescent="0.25">
      <c r="A524" s="165"/>
      <c r="B524" s="165"/>
      <c r="C524" s="165"/>
      <c r="D524" s="165"/>
      <c r="E524" s="234" t="s">
        <v>235</v>
      </c>
      <c r="F524" s="234"/>
      <c r="G524" s="172">
        <v>1.72</v>
      </c>
    </row>
    <row r="525" spans="1:7" x14ac:dyDescent="0.25">
      <c r="A525" s="165"/>
      <c r="B525" s="165"/>
      <c r="C525" s="165"/>
      <c r="D525" s="165"/>
      <c r="E525" s="234" t="s">
        <v>237</v>
      </c>
      <c r="F525" s="234"/>
      <c r="G525" s="172">
        <v>0</v>
      </c>
    </row>
    <row r="526" spans="1:7" x14ac:dyDescent="0.25">
      <c r="A526" s="165"/>
      <c r="B526" s="165"/>
      <c r="C526" s="165"/>
      <c r="D526" s="165"/>
      <c r="E526" s="234" t="s">
        <v>236</v>
      </c>
      <c r="F526" s="234"/>
      <c r="G526" s="172">
        <v>1.72</v>
      </c>
    </row>
    <row r="527" spans="1:7" x14ac:dyDescent="0.25">
      <c r="A527" s="165"/>
      <c r="B527" s="165"/>
      <c r="C527" s="230"/>
      <c r="D527" s="230"/>
      <c r="E527" s="165"/>
      <c r="F527" s="165"/>
      <c r="G527" s="165"/>
    </row>
    <row r="528" spans="1:7" x14ac:dyDescent="0.25">
      <c r="A528" s="231" t="s">
        <v>2049</v>
      </c>
      <c r="B528" s="231"/>
      <c r="C528" s="231"/>
      <c r="D528" s="231"/>
      <c r="E528" s="231"/>
      <c r="F528" s="231"/>
      <c r="G528" s="231"/>
    </row>
    <row r="529" spans="1:7" ht="22.5" x14ac:dyDescent="0.25">
      <c r="A529" s="232" t="s">
        <v>1130</v>
      </c>
      <c r="B529" s="232"/>
      <c r="C529" s="166" t="s">
        <v>226</v>
      </c>
      <c r="D529" s="166" t="s">
        <v>227</v>
      </c>
      <c r="E529" s="166" t="s">
        <v>228</v>
      </c>
      <c r="F529" s="166" t="s">
        <v>229</v>
      </c>
      <c r="G529" s="166" t="s">
        <v>3</v>
      </c>
    </row>
    <row r="530" spans="1:7" ht="45" x14ac:dyDescent="0.25">
      <c r="A530" s="167" t="s">
        <v>2041</v>
      </c>
      <c r="B530" s="168" t="s">
        <v>2042</v>
      </c>
      <c r="C530" s="167" t="s">
        <v>242</v>
      </c>
      <c r="D530" s="167" t="s">
        <v>128</v>
      </c>
      <c r="E530" s="169">
        <v>6.9999999999999994E-5</v>
      </c>
      <c r="F530" s="170">
        <v>24158.639999999999</v>
      </c>
      <c r="G530" s="170">
        <v>1.6911048</v>
      </c>
    </row>
    <row r="531" spans="1:7" x14ac:dyDescent="0.25">
      <c r="A531" s="165"/>
      <c r="B531" s="165"/>
      <c r="C531" s="165"/>
      <c r="D531" s="165"/>
      <c r="E531" s="233" t="s">
        <v>1138</v>
      </c>
      <c r="F531" s="233"/>
      <c r="G531" s="171">
        <v>1.69</v>
      </c>
    </row>
    <row r="532" spans="1:7" x14ac:dyDescent="0.25">
      <c r="A532" s="165"/>
      <c r="B532" s="165"/>
      <c r="C532" s="165"/>
      <c r="D532" s="165"/>
      <c r="E532" s="234" t="s">
        <v>235</v>
      </c>
      <c r="F532" s="234"/>
      <c r="G532" s="172">
        <v>1.69</v>
      </c>
    </row>
    <row r="533" spans="1:7" x14ac:dyDescent="0.25">
      <c r="A533" s="165"/>
      <c r="B533" s="165"/>
      <c r="C533" s="165"/>
      <c r="D533" s="165"/>
      <c r="E533" s="234" t="s">
        <v>237</v>
      </c>
      <c r="F533" s="234"/>
      <c r="G533" s="172">
        <v>0</v>
      </c>
    </row>
    <row r="534" spans="1:7" x14ac:dyDescent="0.25">
      <c r="A534" s="165"/>
      <c r="B534" s="165"/>
      <c r="C534" s="165"/>
      <c r="D534" s="165"/>
      <c r="E534" s="234" t="s">
        <v>236</v>
      </c>
      <c r="F534" s="234"/>
      <c r="G534" s="172">
        <v>1.69</v>
      </c>
    </row>
    <row r="535" spans="1:7" x14ac:dyDescent="0.25">
      <c r="A535" s="165"/>
      <c r="B535" s="165"/>
      <c r="C535" s="230"/>
      <c r="D535" s="230"/>
      <c r="E535" s="165"/>
      <c r="F535" s="165"/>
      <c r="G535" s="165"/>
    </row>
    <row r="536" spans="1:7" x14ac:dyDescent="0.25">
      <c r="A536" s="231" t="s">
        <v>2050</v>
      </c>
      <c r="B536" s="231"/>
      <c r="C536" s="231"/>
      <c r="D536" s="231"/>
      <c r="E536" s="231"/>
      <c r="F536" s="231"/>
      <c r="G536" s="231"/>
    </row>
    <row r="537" spans="1:7" ht="22.5" x14ac:dyDescent="0.25">
      <c r="A537" s="232" t="s">
        <v>308</v>
      </c>
      <c r="B537" s="232"/>
      <c r="C537" s="166" t="s">
        <v>226</v>
      </c>
      <c r="D537" s="166" t="s">
        <v>227</v>
      </c>
      <c r="E537" s="166" t="s">
        <v>228</v>
      </c>
      <c r="F537" s="166" t="s">
        <v>229</v>
      </c>
      <c r="G537" s="166" t="s">
        <v>3</v>
      </c>
    </row>
    <row r="538" spans="1:7" ht="22.5" x14ac:dyDescent="0.25">
      <c r="A538" s="167" t="s">
        <v>1932</v>
      </c>
      <c r="B538" s="168" t="s">
        <v>1933</v>
      </c>
      <c r="C538" s="167" t="s">
        <v>242</v>
      </c>
      <c r="D538" s="167" t="s">
        <v>1934</v>
      </c>
      <c r="E538" s="169">
        <v>2.5</v>
      </c>
      <c r="F538" s="170">
        <v>1.0900000000000001</v>
      </c>
      <c r="G538" s="170">
        <v>2.7250000000000001</v>
      </c>
    </row>
    <row r="539" spans="1:7" x14ac:dyDescent="0.25">
      <c r="A539" s="165"/>
      <c r="B539" s="165"/>
      <c r="C539" s="165"/>
      <c r="D539" s="165"/>
      <c r="E539" s="233" t="s">
        <v>309</v>
      </c>
      <c r="F539" s="233"/>
      <c r="G539" s="171">
        <v>2.73</v>
      </c>
    </row>
    <row r="540" spans="1:7" x14ac:dyDescent="0.25">
      <c r="A540" s="165"/>
      <c r="B540" s="165"/>
      <c r="C540" s="165"/>
      <c r="D540" s="165"/>
      <c r="E540" s="234" t="s">
        <v>235</v>
      </c>
      <c r="F540" s="234"/>
      <c r="G540" s="172">
        <v>2.72</v>
      </c>
    </row>
    <row r="541" spans="1:7" x14ac:dyDescent="0.25">
      <c r="A541" s="165"/>
      <c r="B541" s="165"/>
      <c r="C541" s="165"/>
      <c r="D541" s="165"/>
      <c r="E541" s="234" t="s">
        <v>237</v>
      </c>
      <c r="F541" s="234"/>
      <c r="G541" s="172">
        <v>0</v>
      </c>
    </row>
    <row r="542" spans="1:7" x14ac:dyDescent="0.25">
      <c r="A542" s="165"/>
      <c r="B542" s="165"/>
      <c r="C542" s="165"/>
      <c r="D542" s="165"/>
      <c r="E542" s="234" t="s">
        <v>236</v>
      </c>
      <c r="F542" s="234"/>
      <c r="G542" s="172">
        <v>2.72</v>
      </c>
    </row>
    <row r="543" spans="1:7" x14ac:dyDescent="0.25">
      <c r="A543" s="165"/>
      <c r="B543" s="165"/>
      <c r="C543" s="230"/>
      <c r="D543" s="230"/>
      <c r="E543" s="165"/>
      <c r="F543" s="165"/>
      <c r="G543" s="165"/>
    </row>
    <row r="544" spans="1:7" x14ac:dyDescent="0.25">
      <c r="A544" s="231" t="s">
        <v>2051</v>
      </c>
      <c r="B544" s="231"/>
      <c r="C544" s="231"/>
      <c r="D544" s="231"/>
      <c r="E544" s="231"/>
      <c r="F544" s="231"/>
      <c r="G544" s="231"/>
    </row>
    <row r="545" spans="1:7" ht="22.5" x14ac:dyDescent="0.25">
      <c r="A545" s="232" t="s">
        <v>231</v>
      </c>
      <c r="B545" s="232"/>
      <c r="C545" s="166" t="s">
        <v>226</v>
      </c>
      <c r="D545" s="166" t="s">
        <v>227</v>
      </c>
      <c r="E545" s="166" t="s">
        <v>228</v>
      </c>
      <c r="F545" s="166" t="s">
        <v>229</v>
      </c>
      <c r="G545" s="166" t="s">
        <v>3</v>
      </c>
    </row>
    <row r="546" spans="1:7" ht="45" x14ac:dyDescent="0.25">
      <c r="A546" s="167" t="s">
        <v>2045</v>
      </c>
      <c r="B546" s="168" t="s">
        <v>2046</v>
      </c>
      <c r="C546" s="167" t="s">
        <v>242</v>
      </c>
      <c r="D546" s="167" t="s">
        <v>232</v>
      </c>
      <c r="E546" s="169">
        <v>1</v>
      </c>
      <c r="F546" s="170">
        <v>1.54</v>
      </c>
      <c r="G546" s="170">
        <v>1.54</v>
      </c>
    </row>
    <row r="547" spans="1:7" ht="45" x14ac:dyDescent="0.25">
      <c r="A547" s="167" t="s">
        <v>2047</v>
      </c>
      <c r="B547" s="168" t="s">
        <v>2048</v>
      </c>
      <c r="C547" s="167" t="s">
        <v>242</v>
      </c>
      <c r="D547" s="167" t="s">
        <v>232</v>
      </c>
      <c r="E547" s="169">
        <v>1</v>
      </c>
      <c r="F547" s="170">
        <v>0.18</v>
      </c>
      <c r="G547" s="170">
        <v>0.18</v>
      </c>
    </row>
    <row r="548" spans="1:7" ht="45" x14ac:dyDescent="0.25">
      <c r="A548" s="167" t="s">
        <v>2052</v>
      </c>
      <c r="B548" s="168" t="s">
        <v>2053</v>
      </c>
      <c r="C548" s="167" t="s">
        <v>242</v>
      </c>
      <c r="D548" s="167" t="s">
        <v>232</v>
      </c>
      <c r="E548" s="169">
        <v>1</v>
      </c>
      <c r="F548" s="170">
        <v>1.69</v>
      </c>
      <c r="G548" s="170">
        <v>1.69</v>
      </c>
    </row>
    <row r="549" spans="1:7" ht="45" x14ac:dyDescent="0.25">
      <c r="A549" s="167" t="s">
        <v>2054</v>
      </c>
      <c r="B549" s="168" t="s">
        <v>2055</v>
      </c>
      <c r="C549" s="167" t="s">
        <v>242</v>
      </c>
      <c r="D549" s="167" t="s">
        <v>232</v>
      </c>
      <c r="E549" s="169">
        <v>1</v>
      </c>
      <c r="F549" s="170">
        <v>2.72</v>
      </c>
      <c r="G549" s="170">
        <v>2.72</v>
      </c>
    </row>
    <row r="550" spans="1:7" x14ac:dyDescent="0.25">
      <c r="A550" s="165"/>
      <c r="B550" s="165"/>
      <c r="C550" s="165"/>
      <c r="D550" s="165"/>
      <c r="E550" s="233" t="s">
        <v>234</v>
      </c>
      <c r="F550" s="233"/>
      <c r="G550" s="171">
        <v>6.13</v>
      </c>
    </row>
    <row r="551" spans="1:7" x14ac:dyDescent="0.25">
      <c r="A551" s="165"/>
      <c r="B551" s="165"/>
      <c r="C551" s="165"/>
      <c r="D551" s="165"/>
      <c r="E551" s="234" t="s">
        <v>235</v>
      </c>
      <c r="F551" s="234"/>
      <c r="G551" s="172">
        <v>6.13</v>
      </c>
    </row>
    <row r="552" spans="1:7" x14ac:dyDescent="0.25">
      <c r="A552" s="165"/>
      <c r="B552" s="165"/>
      <c r="C552" s="165"/>
      <c r="D552" s="165"/>
      <c r="E552" s="234" t="s">
        <v>237</v>
      </c>
      <c r="F552" s="234"/>
      <c r="G552" s="172">
        <v>0</v>
      </c>
    </row>
    <row r="553" spans="1:7" x14ac:dyDescent="0.25">
      <c r="A553" s="165"/>
      <c r="B553" s="165"/>
      <c r="C553" s="165"/>
      <c r="D553" s="165"/>
      <c r="E553" s="234" t="s">
        <v>236</v>
      </c>
      <c r="F553" s="234"/>
      <c r="G553" s="172">
        <v>6.13</v>
      </c>
    </row>
    <row r="554" spans="1:7" x14ac:dyDescent="0.25">
      <c r="A554" s="165"/>
      <c r="B554" s="165"/>
      <c r="C554" s="230"/>
      <c r="D554" s="230"/>
      <c r="E554" s="165"/>
      <c r="F554" s="165"/>
      <c r="G554" s="165"/>
    </row>
    <row r="555" spans="1:7" x14ac:dyDescent="0.25">
      <c r="A555" s="231" t="s">
        <v>2056</v>
      </c>
      <c r="B555" s="231"/>
      <c r="C555" s="231"/>
      <c r="D555" s="231"/>
      <c r="E555" s="231"/>
      <c r="F555" s="231"/>
      <c r="G555" s="231"/>
    </row>
    <row r="556" spans="1:7" ht="22.5" x14ac:dyDescent="0.25">
      <c r="A556" s="232" t="s">
        <v>225</v>
      </c>
      <c r="B556" s="232"/>
      <c r="C556" s="166" t="s">
        <v>226</v>
      </c>
      <c r="D556" s="166" t="s">
        <v>227</v>
      </c>
      <c r="E556" s="166" t="s">
        <v>228</v>
      </c>
      <c r="F556" s="166" t="s">
        <v>229</v>
      </c>
      <c r="G556" s="166" t="s">
        <v>3</v>
      </c>
    </row>
    <row r="557" spans="1:7" ht="22.5" x14ac:dyDescent="0.25">
      <c r="A557" s="167" t="s">
        <v>331</v>
      </c>
      <c r="B557" s="168" t="s">
        <v>332</v>
      </c>
      <c r="C557" s="167" t="s">
        <v>242</v>
      </c>
      <c r="D557" s="167" t="s">
        <v>127</v>
      </c>
      <c r="E557" s="169">
        <v>0.83250000000000002</v>
      </c>
      <c r="F557" s="170">
        <v>75</v>
      </c>
      <c r="G557" s="170">
        <v>62.4375</v>
      </c>
    </row>
    <row r="558" spans="1:7" x14ac:dyDescent="0.25">
      <c r="A558" s="167" t="s">
        <v>329</v>
      </c>
      <c r="B558" s="168" t="s">
        <v>330</v>
      </c>
      <c r="C558" s="167" t="s">
        <v>242</v>
      </c>
      <c r="D558" s="167" t="s">
        <v>238</v>
      </c>
      <c r="E558" s="169">
        <v>213.45310000000001</v>
      </c>
      <c r="F558" s="170">
        <v>0.9</v>
      </c>
      <c r="G558" s="170">
        <v>192.10778999999999</v>
      </c>
    </row>
    <row r="559" spans="1:7" ht="22.5" x14ac:dyDescent="0.25">
      <c r="A559" s="167" t="s">
        <v>333</v>
      </c>
      <c r="B559" s="168" t="s">
        <v>334</v>
      </c>
      <c r="C559" s="167" t="s">
        <v>242</v>
      </c>
      <c r="D559" s="167" t="s">
        <v>127</v>
      </c>
      <c r="E559" s="169">
        <v>0.58209999999999995</v>
      </c>
      <c r="F559" s="170">
        <v>103.3633</v>
      </c>
      <c r="G559" s="170">
        <v>60.167776930000002</v>
      </c>
    </row>
    <row r="560" spans="1:7" x14ac:dyDescent="0.25">
      <c r="A560" s="165"/>
      <c r="B560" s="165"/>
      <c r="C560" s="165"/>
      <c r="D560" s="165"/>
      <c r="E560" s="233" t="s">
        <v>230</v>
      </c>
      <c r="F560" s="233"/>
      <c r="G560" s="171">
        <v>314.72000000000003</v>
      </c>
    </row>
    <row r="561" spans="1:7" ht="22.5" x14ac:dyDescent="0.25">
      <c r="A561" s="232" t="s">
        <v>231</v>
      </c>
      <c r="B561" s="232"/>
      <c r="C561" s="166" t="s">
        <v>226</v>
      </c>
      <c r="D561" s="166" t="s">
        <v>227</v>
      </c>
      <c r="E561" s="166" t="s">
        <v>228</v>
      </c>
      <c r="F561" s="166" t="s">
        <v>229</v>
      </c>
      <c r="G561" s="166" t="s">
        <v>3</v>
      </c>
    </row>
    <row r="562" spans="1:7" ht="45" x14ac:dyDescent="0.25">
      <c r="A562" s="167" t="s">
        <v>341</v>
      </c>
      <c r="B562" s="168" t="s">
        <v>342</v>
      </c>
      <c r="C562" s="167" t="s">
        <v>242</v>
      </c>
      <c r="D562" s="167" t="s">
        <v>321</v>
      </c>
      <c r="E562" s="169">
        <v>0.6462</v>
      </c>
      <c r="F562" s="170">
        <v>1.72</v>
      </c>
      <c r="G562" s="170">
        <v>1.111464</v>
      </c>
    </row>
    <row r="563" spans="1:7" ht="45" x14ac:dyDescent="0.25">
      <c r="A563" s="167" t="s">
        <v>343</v>
      </c>
      <c r="B563" s="168" t="s">
        <v>344</v>
      </c>
      <c r="C563" s="167" t="s">
        <v>242</v>
      </c>
      <c r="D563" s="167" t="s">
        <v>311</v>
      </c>
      <c r="E563" s="169">
        <v>0.68530000000000002</v>
      </c>
      <c r="F563" s="170">
        <v>6.13</v>
      </c>
      <c r="G563" s="170">
        <v>4.2008890000000001</v>
      </c>
    </row>
    <row r="564" spans="1:7" ht="33.75" x14ac:dyDescent="0.25">
      <c r="A564" s="167" t="s">
        <v>339</v>
      </c>
      <c r="B564" s="168" t="s">
        <v>340</v>
      </c>
      <c r="C564" s="167" t="s">
        <v>242</v>
      </c>
      <c r="D564" s="167" t="s">
        <v>232</v>
      </c>
      <c r="E564" s="169">
        <v>1.3314999999999999</v>
      </c>
      <c r="F564" s="170">
        <v>14.03</v>
      </c>
      <c r="G564" s="170">
        <v>18.680945000000001</v>
      </c>
    </row>
    <row r="565" spans="1:7" x14ac:dyDescent="0.25">
      <c r="A565" s="167" t="s">
        <v>328</v>
      </c>
      <c r="B565" s="168" t="s">
        <v>233</v>
      </c>
      <c r="C565" s="167" t="s">
        <v>242</v>
      </c>
      <c r="D565" s="167" t="s">
        <v>232</v>
      </c>
      <c r="E565" s="169">
        <v>2.1057999999999999</v>
      </c>
      <c r="F565" s="170">
        <v>12.64</v>
      </c>
      <c r="G565" s="170">
        <v>26.617311999999998</v>
      </c>
    </row>
    <row r="566" spans="1:7" x14ac:dyDescent="0.25">
      <c r="A566" s="165"/>
      <c r="B566" s="165"/>
      <c r="C566" s="165"/>
      <c r="D566" s="165"/>
      <c r="E566" s="233" t="s">
        <v>234</v>
      </c>
      <c r="F566" s="233"/>
      <c r="G566" s="171">
        <v>50.61</v>
      </c>
    </row>
    <row r="567" spans="1:7" x14ac:dyDescent="0.25">
      <c r="A567" s="165"/>
      <c r="B567" s="165"/>
      <c r="C567" s="165"/>
      <c r="D567" s="165"/>
      <c r="E567" s="234" t="s">
        <v>235</v>
      </c>
      <c r="F567" s="234"/>
      <c r="G567" s="172">
        <v>395.45</v>
      </c>
    </row>
    <row r="568" spans="1:7" x14ac:dyDescent="0.25">
      <c r="A568" s="165"/>
      <c r="B568" s="165"/>
      <c r="C568" s="165"/>
      <c r="D568" s="165"/>
      <c r="E568" s="234" t="s">
        <v>259</v>
      </c>
      <c r="F568" s="234"/>
      <c r="G568" s="172">
        <v>30.12</v>
      </c>
    </row>
    <row r="569" spans="1:7" x14ac:dyDescent="0.25">
      <c r="A569" s="165"/>
      <c r="B569" s="165"/>
      <c r="C569" s="165"/>
      <c r="D569" s="165"/>
      <c r="E569" s="234" t="s">
        <v>236</v>
      </c>
      <c r="F569" s="234"/>
      <c r="G569" s="172">
        <v>395.45</v>
      </c>
    </row>
    <row r="570" spans="1:7" x14ac:dyDescent="0.25">
      <c r="A570" s="165"/>
      <c r="B570" s="165"/>
      <c r="C570" s="230"/>
      <c r="D570" s="230"/>
      <c r="E570" s="165"/>
      <c r="F570" s="165"/>
      <c r="G570" s="165"/>
    </row>
    <row r="571" spans="1:7" x14ac:dyDescent="0.25">
      <c r="A571" s="231" t="s">
        <v>2057</v>
      </c>
      <c r="B571" s="231"/>
      <c r="C571" s="231"/>
      <c r="D571" s="231"/>
      <c r="E571" s="231"/>
      <c r="F571" s="231"/>
      <c r="G571" s="231"/>
    </row>
    <row r="572" spans="1:7" ht="22.5" x14ac:dyDescent="0.25">
      <c r="A572" s="232" t="s">
        <v>231</v>
      </c>
      <c r="B572" s="232"/>
      <c r="C572" s="166" t="s">
        <v>226</v>
      </c>
      <c r="D572" s="166" t="s">
        <v>227</v>
      </c>
      <c r="E572" s="166" t="s">
        <v>228</v>
      </c>
      <c r="F572" s="166" t="s">
        <v>229</v>
      </c>
      <c r="G572" s="166" t="s">
        <v>3</v>
      </c>
    </row>
    <row r="573" spans="1:7" ht="45" x14ac:dyDescent="0.25">
      <c r="A573" s="167" t="s">
        <v>1081</v>
      </c>
      <c r="B573" s="168" t="s">
        <v>1082</v>
      </c>
      <c r="C573" s="167" t="s">
        <v>242</v>
      </c>
      <c r="D573" s="167" t="s">
        <v>127</v>
      </c>
      <c r="E573" s="169">
        <v>3.39E-2</v>
      </c>
      <c r="F573" s="170">
        <v>365.33</v>
      </c>
      <c r="G573" s="170">
        <v>12.384687</v>
      </c>
    </row>
    <row r="574" spans="1:7" x14ac:dyDescent="0.25">
      <c r="A574" s="167" t="s">
        <v>327</v>
      </c>
      <c r="B574" s="168" t="s">
        <v>239</v>
      </c>
      <c r="C574" s="167" t="s">
        <v>242</v>
      </c>
      <c r="D574" s="167" t="s">
        <v>232</v>
      </c>
      <c r="E574" s="169">
        <v>0.16309999999999999</v>
      </c>
      <c r="F574" s="170">
        <v>15.18</v>
      </c>
      <c r="G574" s="170">
        <v>2.4758580000000001</v>
      </c>
    </row>
    <row r="575" spans="1:7" x14ac:dyDescent="0.25">
      <c r="A575" s="167" t="s">
        <v>328</v>
      </c>
      <c r="B575" s="168" t="s">
        <v>233</v>
      </c>
      <c r="C575" s="167" t="s">
        <v>242</v>
      </c>
      <c r="D575" s="167" t="s">
        <v>232</v>
      </c>
      <c r="E575" s="169">
        <v>4.4400000000000002E-2</v>
      </c>
      <c r="F575" s="170">
        <v>12.64</v>
      </c>
      <c r="G575" s="170">
        <v>0.56121600000000005</v>
      </c>
    </row>
    <row r="576" spans="1:7" x14ac:dyDescent="0.25">
      <c r="A576" s="165"/>
      <c r="B576" s="165"/>
      <c r="C576" s="165"/>
      <c r="D576" s="165"/>
      <c r="E576" s="233" t="s">
        <v>234</v>
      </c>
      <c r="F576" s="233"/>
      <c r="G576" s="171">
        <v>15.42</v>
      </c>
    </row>
    <row r="577" spans="1:7" x14ac:dyDescent="0.25">
      <c r="A577" s="165"/>
      <c r="B577" s="165"/>
      <c r="C577" s="165"/>
      <c r="D577" s="165"/>
      <c r="E577" s="234" t="s">
        <v>235</v>
      </c>
      <c r="F577" s="234"/>
      <c r="G577" s="172">
        <v>18.309999999999999</v>
      </c>
    </row>
    <row r="578" spans="1:7" x14ac:dyDescent="0.25">
      <c r="A578" s="165"/>
      <c r="B578" s="165"/>
      <c r="C578" s="165"/>
      <c r="D578" s="165"/>
      <c r="E578" s="234" t="s">
        <v>259</v>
      </c>
      <c r="F578" s="234"/>
      <c r="G578" s="172">
        <v>2.89</v>
      </c>
    </row>
    <row r="579" spans="1:7" x14ac:dyDescent="0.25">
      <c r="A579" s="165"/>
      <c r="B579" s="165"/>
      <c r="C579" s="165"/>
      <c r="D579" s="165"/>
      <c r="E579" s="234" t="s">
        <v>236</v>
      </c>
      <c r="F579" s="234"/>
      <c r="G579" s="172">
        <v>18.309999999999999</v>
      </c>
    </row>
    <row r="580" spans="1:7" x14ac:dyDescent="0.25">
      <c r="A580" s="165"/>
      <c r="B580" s="165"/>
      <c r="C580" s="230"/>
      <c r="D580" s="230"/>
      <c r="E580" s="165"/>
      <c r="F580" s="165"/>
      <c r="G580" s="165"/>
    </row>
    <row r="581" spans="1:7" x14ac:dyDescent="0.25">
      <c r="A581" s="231" t="s">
        <v>2058</v>
      </c>
      <c r="B581" s="231"/>
      <c r="C581" s="231"/>
      <c r="D581" s="231"/>
      <c r="E581" s="231"/>
      <c r="F581" s="231"/>
      <c r="G581" s="231"/>
    </row>
    <row r="582" spans="1:7" ht="22.5" x14ac:dyDescent="0.25">
      <c r="A582" s="232" t="s">
        <v>231</v>
      </c>
      <c r="B582" s="232"/>
      <c r="C582" s="166" t="s">
        <v>226</v>
      </c>
      <c r="D582" s="166" t="s">
        <v>227</v>
      </c>
      <c r="E582" s="166" t="s">
        <v>228</v>
      </c>
      <c r="F582" s="166" t="s">
        <v>229</v>
      </c>
      <c r="G582" s="166" t="s">
        <v>3</v>
      </c>
    </row>
    <row r="583" spans="1:7" ht="45" x14ac:dyDescent="0.25">
      <c r="A583" s="167" t="s">
        <v>1081</v>
      </c>
      <c r="B583" s="168" t="s">
        <v>1082</v>
      </c>
      <c r="C583" s="167" t="s">
        <v>242</v>
      </c>
      <c r="D583" s="167" t="s">
        <v>127</v>
      </c>
      <c r="E583" s="169">
        <v>5.6500000000000002E-2</v>
      </c>
      <c r="F583" s="170">
        <v>365.33</v>
      </c>
      <c r="G583" s="170">
        <v>20.641145000000002</v>
      </c>
    </row>
    <row r="584" spans="1:7" x14ac:dyDescent="0.25">
      <c r="A584" s="167" t="s">
        <v>327</v>
      </c>
      <c r="B584" s="168" t="s">
        <v>239</v>
      </c>
      <c r="C584" s="167" t="s">
        <v>242</v>
      </c>
      <c r="D584" s="167" t="s">
        <v>232</v>
      </c>
      <c r="E584" s="169">
        <v>0.255</v>
      </c>
      <c r="F584" s="170">
        <v>15.18</v>
      </c>
      <c r="G584" s="170">
        <v>3.8708999999999998</v>
      </c>
    </row>
    <row r="585" spans="1:7" x14ac:dyDescent="0.25">
      <c r="A585" s="167" t="s">
        <v>328</v>
      </c>
      <c r="B585" s="168" t="s">
        <v>233</v>
      </c>
      <c r="C585" s="167" t="s">
        <v>242</v>
      </c>
      <c r="D585" s="167" t="s">
        <v>232</v>
      </c>
      <c r="E585" s="169">
        <v>7.0999999999999994E-2</v>
      </c>
      <c r="F585" s="170">
        <v>12.64</v>
      </c>
      <c r="G585" s="170">
        <v>0.89744000000000002</v>
      </c>
    </row>
    <row r="586" spans="1:7" x14ac:dyDescent="0.25">
      <c r="A586" s="165"/>
      <c r="B586" s="165"/>
      <c r="C586" s="165"/>
      <c r="D586" s="165"/>
      <c r="E586" s="233" t="s">
        <v>234</v>
      </c>
      <c r="F586" s="233"/>
      <c r="G586" s="171">
        <v>25.41</v>
      </c>
    </row>
    <row r="587" spans="1:7" x14ac:dyDescent="0.25">
      <c r="A587" s="165"/>
      <c r="B587" s="165"/>
      <c r="C587" s="165"/>
      <c r="D587" s="165"/>
      <c r="E587" s="234" t="s">
        <v>235</v>
      </c>
      <c r="F587" s="234"/>
      <c r="G587" s="172">
        <v>30.01</v>
      </c>
    </row>
    <row r="588" spans="1:7" x14ac:dyDescent="0.25">
      <c r="A588" s="165"/>
      <c r="B588" s="165"/>
      <c r="C588" s="165"/>
      <c r="D588" s="165"/>
      <c r="E588" s="234" t="s">
        <v>259</v>
      </c>
      <c r="F588" s="234"/>
      <c r="G588" s="172">
        <v>4.5999999999999996</v>
      </c>
    </row>
    <row r="589" spans="1:7" x14ac:dyDescent="0.25">
      <c r="A589" s="165"/>
      <c r="B589" s="165"/>
      <c r="C589" s="165"/>
      <c r="D589" s="165"/>
      <c r="E589" s="234" t="s">
        <v>236</v>
      </c>
      <c r="F589" s="234"/>
      <c r="G589" s="172">
        <v>30.01</v>
      </c>
    </row>
    <row r="590" spans="1:7" x14ac:dyDescent="0.25">
      <c r="A590" s="165"/>
      <c r="B590" s="165"/>
      <c r="C590" s="230"/>
      <c r="D590" s="230"/>
      <c r="E590" s="165"/>
      <c r="F590" s="165"/>
      <c r="G590" s="165"/>
    </row>
    <row r="591" spans="1:7" x14ac:dyDescent="0.25">
      <c r="A591" s="231" t="s">
        <v>2059</v>
      </c>
      <c r="B591" s="231"/>
      <c r="C591" s="231"/>
      <c r="D591" s="231"/>
      <c r="E591" s="231"/>
      <c r="F591" s="231"/>
      <c r="G591" s="231"/>
    </row>
    <row r="592" spans="1:7" ht="22.5" x14ac:dyDescent="0.25">
      <c r="A592" s="232" t="s">
        <v>225</v>
      </c>
      <c r="B592" s="232"/>
      <c r="C592" s="166" t="s">
        <v>226</v>
      </c>
      <c r="D592" s="166" t="s">
        <v>227</v>
      </c>
      <c r="E592" s="166" t="s">
        <v>228</v>
      </c>
      <c r="F592" s="166" t="s">
        <v>229</v>
      </c>
      <c r="G592" s="166" t="s">
        <v>3</v>
      </c>
    </row>
    <row r="593" spans="1:7" ht="45" x14ac:dyDescent="0.25">
      <c r="A593" s="167" t="s">
        <v>1806</v>
      </c>
      <c r="B593" s="168" t="s">
        <v>1807</v>
      </c>
      <c r="C593" s="167" t="s">
        <v>242</v>
      </c>
      <c r="D593" s="167" t="s">
        <v>128</v>
      </c>
      <c r="E593" s="169">
        <v>1</v>
      </c>
      <c r="F593" s="170">
        <v>205</v>
      </c>
      <c r="G593" s="170">
        <v>205</v>
      </c>
    </row>
    <row r="594" spans="1:7" x14ac:dyDescent="0.25">
      <c r="A594" s="165"/>
      <c r="B594" s="165"/>
      <c r="C594" s="165"/>
      <c r="D594" s="165"/>
      <c r="E594" s="233" t="s">
        <v>230</v>
      </c>
      <c r="F594" s="233"/>
      <c r="G594" s="171">
        <v>205</v>
      </c>
    </row>
    <row r="595" spans="1:7" ht="22.5" x14ac:dyDescent="0.25">
      <c r="A595" s="232" t="s">
        <v>231</v>
      </c>
      <c r="B595" s="232"/>
      <c r="C595" s="166" t="s">
        <v>226</v>
      </c>
      <c r="D595" s="166" t="s">
        <v>227</v>
      </c>
      <c r="E595" s="166" t="s">
        <v>228</v>
      </c>
      <c r="F595" s="166" t="s">
        <v>229</v>
      </c>
      <c r="G595" s="166" t="s">
        <v>3</v>
      </c>
    </row>
    <row r="596" spans="1:7" ht="22.5" x14ac:dyDescent="0.25">
      <c r="A596" s="167" t="s">
        <v>1666</v>
      </c>
      <c r="B596" s="168" t="s">
        <v>1667</v>
      </c>
      <c r="C596" s="167" t="s">
        <v>242</v>
      </c>
      <c r="D596" s="167" t="s">
        <v>232</v>
      </c>
      <c r="E596" s="169">
        <v>0.17269999999999999</v>
      </c>
      <c r="F596" s="170">
        <v>13.09</v>
      </c>
      <c r="G596" s="170">
        <v>2.260643</v>
      </c>
    </row>
    <row r="597" spans="1:7" x14ac:dyDescent="0.25">
      <c r="A597" s="167" t="s">
        <v>1668</v>
      </c>
      <c r="B597" s="168" t="s">
        <v>1669</v>
      </c>
      <c r="C597" s="167" t="s">
        <v>242</v>
      </c>
      <c r="D597" s="167" t="s">
        <v>232</v>
      </c>
      <c r="E597" s="169">
        <v>0.41439999999999999</v>
      </c>
      <c r="F597" s="170">
        <v>15.31</v>
      </c>
      <c r="G597" s="170">
        <v>6.3444640000000003</v>
      </c>
    </row>
    <row r="598" spans="1:7" x14ac:dyDescent="0.25">
      <c r="A598" s="165"/>
      <c r="B598" s="165"/>
      <c r="C598" s="165"/>
      <c r="D598" s="165"/>
      <c r="E598" s="233" t="s">
        <v>234</v>
      </c>
      <c r="F598" s="233"/>
      <c r="G598" s="171">
        <v>8.6</v>
      </c>
    </row>
    <row r="599" spans="1:7" x14ac:dyDescent="0.25">
      <c r="A599" s="165"/>
      <c r="B599" s="165"/>
      <c r="C599" s="165"/>
      <c r="D599" s="165"/>
      <c r="E599" s="234" t="s">
        <v>235</v>
      </c>
      <c r="F599" s="234"/>
      <c r="G599" s="172">
        <v>218.84</v>
      </c>
    </row>
    <row r="600" spans="1:7" x14ac:dyDescent="0.25">
      <c r="A600" s="165"/>
      <c r="B600" s="165"/>
      <c r="C600" s="165"/>
      <c r="D600" s="165"/>
      <c r="E600" s="234" t="s">
        <v>259</v>
      </c>
      <c r="F600" s="234"/>
      <c r="G600" s="172">
        <v>5.24</v>
      </c>
    </row>
    <row r="601" spans="1:7" x14ac:dyDescent="0.25">
      <c r="A601" s="165"/>
      <c r="B601" s="165"/>
      <c r="C601" s="165"/>
      <c r="D601" s="165"/>
      <c r="E601" s="234" t="s">
        <v>236</v>
      </c>
      <c r="F601" s="234"/>
      <c r="G601" s="172">
        <v>218.84</v>
      </c>
    </row>
    <row r="602" spans="1:7" x14ac:dyDescent="0.25">
      <c r="A602" s="165"/>
      <c r="B602" s="165"/>
      <c r="C602" s="230"/>
      <c r="D602" s="230"/>
      <c r="E602" s="165"/>
      <c r="F602" s="165"/>
      <c r="G602" s="165"/>
    </row>
    <row r="603" spans="1:7" x14ac:dyDescent="0.25">
      <c r="A603" s="231" t="s">
        <v>2060</v>
      </c>
      <c r="B603" s="231"/>
      <c r="C603" s="231"/>
      <c r="D603" s="231"/>
      <c r="E603" s="231"/>
      <c r="F603" s="231"/>
      <c r="G603" s="231"/>
    </row>
    <row r="604" spans="1:7" ht="22.5" x14ac:dyDescent="0.25">
      <c r="A604" s="232" t="s">
        <v>243</v>
      </c>
      <c r="B604" s="232"/>
      <c r="C604" s="166" t="s">
        <v>226</v>
      </c>
      <c r="D604" s="166" t="s">
        <v>227</v>
      </c>
      <c r="E604" s="166" t="s">
        <v>228</v>
      </c>
      <c r="F604" s="166" t="s">
        <v>229</v>
      </c>
      <c r="G604" s="166" t="s">
        <v>3</v>
      </c>
    </row>
    <row r="605" spans="1:7" x14ac:dyDescent="0.25">
      <c r="A605" s="167" t="s">
        <v>2061</v>
      </c>
      <c r="B605" s="168" t="s">
        <v>2062</v>
      </c>
      <c r="C605" s="167" t="s">
        <v>242</v>
      </c>
      <c r="D605" s="167" t="s">
        <v>232</v>
      </c>
      <c r="E605" s="169">
        <v>1.2E-2</v>
      </c>
      <c r="F605" s="170">
        <v>6.44</v>
      </c>
      <c r="G605" s="170">
        <v>7.7280000000000001E-2</v>
      </c>
    </row>
    <row r="606" spans="1:7" x14ac:dyDescent="0.25">
      <c r="A606" s="165"/>
      <c r="B606" s="165"/>
      <c r="C606" s="165"/>
      <c r="D606" s="165"/>
      <c r="E606" s="233" t="s">
        <v>244</v>
      </c>
      <c r="F606" s="233"/>
      <c r="G606" s="171">
        <v>0.08</v>
      </c>
    </row>
    <row r="607" spans="1:7" x14ac:dyDescent="0.25">
      <c r="A607" s="165"/>
      <c r="B607" s="165"/>
      <c r="C607" s="165"/>
      <c r="D607" s="165"/>
      <c r="E607" s="234" t="s">
        <v>235</v>
      </c>
      <c r="F607" s="234"/>
      <c r="G607" s="172">
        <v>0.16</v>
      </c>
    </row>
    <row r="608" spans="1:7" x14ac:dyDescent="0.25">
      <c r="A608" s="165"/>
      <c r="B608" s="165"/>
      <c r="C608" s="165"/>
      <c r="D608" s="165"/>
      <c r="E608" s="234" t="s">
        <v>259</v>
      </c>
      <c r="F608" s="234"/>
      <c r="G608" s="172">
        <v>0.08</v>
      </c>
    </row>
    <row r="609" spans="1:7" x14ac:dyDescent="0.25">
      <c r="A609" s="165"/>
      <c r="B609" s="165"/>
      <c r="C609" s="165"/>
      <c r="D609" s="165"/>
      <c r="E609" s="234" t="s">
        <v>236</v>
      </c>
      <c r="F609" s="234"/>
      <c r="G609" s="172">
        <v>0.16</v>
      </c>
    </row>
    <row r="610" spans="1:7" x14ac:dyDescent="0.25">
      <c r="A610" s="165"/>
      <c r="B610" s="165"/>
      <c r="C610" s="230"/>
      <c r="D610" s="230"/>
      <c r="E610" s="165"/>
      <c r="F610" s="165"/>
      <c r="G610" s="165"/>
    </row>
    <row r="611" spans="1:7" x14ac:dyDescent="0.25">
      <c r="A611" s="231" t="s">
        <v>2063</v>
      </c>
      <c r="B611" s="231"/>
      <c r="C611" s="231"/>
      <c r="D611" s="231"/>
      <c r="E611" s="231"/>
      <c r="F611" s="231"/>
      <c r="G611" s="231"/>
    </row>
    <row r="612" spans="1:7" ht="22.5" x14ac:dyDescent="0.25">
      <c r="A612" s="232" t="s">
        <v>1899</v>
      </c>
      <c r="B612" s="232"/>
      <c r="C612" s="166" t="s">
        <v>226</v>
      </c>
      <c r="D612" s="166" t="s">
        <v>227</v>
      </c>
      <c r="E612" s="166" t="s">
        <v>228</v>
      </c>
      <c r="F612" s="166" t="s">
        <v>229</v>
      </c>
      <c r="G612" s="166" t="s">
        <v>3</v>
      </c>
    </row>
    <row r="613" spans="1:7" x14ac:dyDescent="0.25">
      <c r="A613" s="167" t="s">
        <v>245</v>
      </c>
      <c r="B613" s="168" t="s">
        <v>1900</v>
      </c>
      <c r="C613" s="167" t="s">
        <v>242</v>
      </c>
      <c r="D613" s="167" t="s">
        <v>232</v>
      </c>
      <c r="E613" s="169">
        <v>1</v>
      </c>
      <c r="F613" s="170">
        <v>2.83</v>
      </c>
      <c r="G613" s="170">
        <v>2.83</v>
      </c>
    </row>
    <row r="614" spans="1:7" ht="33.75" x14ac:dyDescent="0.25">
      <c r="A614" s="167" t="s">
        <v>1901</v>
      </c>
      <c r="B614" s="168" t="s">
        <v>1902</v>
      </c>
      <c r="C614" s="167" t="s">
        <v>242</v>
      </c>
      <c r="D614" s="167" t="s">
        <v>232</v>
      </c>
      <c r="E614" s="169">
        <v>1</v>
      </c>
      <c r="F614" s="170">
        <v>1.26</v>
      </c>
      <c r="G614" s="170">
        <v>1.26</v>
      </c>
    </row>
    <row r="615" spans="1:7" x14ac:dyDescent="0.25">
      <c r="A615" s="167" t="s">
        <v>246</v>
      </c>
      <c r="B615" s="168" t="s">
        <v>1903</v>
      </c>
      <c r="C615" s="167" t="s">
        <v>242</v>
      </c>
      <c r="D615" s="167" t="s">
        <v>232</v>
      </c>
      <c r="E615" s="169">
        <v>1</v>
      </c>
      <c r="F615" s="170">
        <v>0.81</v>
      </c>
      <c r="G615" s="170">
        <v>0.81</v>
      </c>
    </row>
    <row r="616" spans="1:7" ht="33.75" x14ac:dyDescent="0.25">
      <c r="A616" s="167" t="s">
        <v>1904</v>
      </c>
      <c r="B616" s="168" t="s">
        <v>1905</v>
      </c>
      <c r="C616" s="167" t="s">
        <v>242</v>
      </c>
      <c r="D616" s="167" t="s">
        <v>232</v>
      </c>
      <c r="E616" s="169">
        <v>1</v>
      </c>
      <c r="F616" s="170">
        <v>0.45</v>
      </c>
      <c r="G616" s="170">
        <v>0.45</v>
      </c>
    </row>
    <row r="617" spans="1:7" x14ac:dyDescent="0.25">
      <c r="A617" s="167" t="s">
        <v>247</v>
      </c>
      <c r="B617" s="168" t="s">
        <v>1906</v>
      </c>
      <c r="C617" s="167" t="s">
        <v>242</v>
      </c>
      <c r="D617" s="167" t="s">
        <v>232</v>
      </c>
      <c r="E617" s="169">
        <v>1</v>
      </c>
      <c r="F617" s="170">
        <v>0.06</v>
      </c>
      <c r="G617" s="170">
        <v>0.06</v>
      </c>
    </row>
    <row r="618" spans="1:7" x14ac:dyDescent="0.25">
      <c r="A618" s="167" t="s">
        <v>248</v>
      </c>
      <c r="B618" s="168" t="s">
        <v>1907</v>
      </c>
      <c r="C618" s="167" t="s">
        <v>242</v>
      </c>
      <c r="D618" s="167" t="s">
        <v>232</v>
      </c>
      <c r="E618" s="169">
        <v>1</v>
      </c>
      <c r="F618" s="170">
        <v>0.91</v>
      </c>
      <c r="G618" s="170">
        <v>0.91</v>
      </c>
    </row>
    <row r="619" spans="1:7" x14ac:dyDescent="0.25">
      <c r="A619" s="165"/>
      <c r="B619" s="165"/>
      <c r="C619" s="165"/>
      <c r="D619" s="165"/>
      <c r="E619" s="233" t="s">
        <v>1908</v>
      </c>
      <c r="F619" s="233"/>
      <c r="G619" s="171">
        <v>6.32</v>
      </c>
    </row>
    <row r="620" spans="1:7" ht="22.5" x14ac:dyDescent="0.25">
      <c r="A620" s="232" t="s">
        <v>243</v>
      </c>
      <c r="B620" s="232"/>
      <c r="C620" s="166" t="s">
        <v>226</v>
      </c>
      <c r="D620" s="166" t="s">
        <v>227</v>
      </c>
      <c r="E620" s="166" t="s">
        <v>228</v>
      </c>
      <c r="F620" s="166" t="s">
        <v>229</v>
      </c>
      <c r="G620" s="166" t="s">
        <v>3</v>
      </c>
    </row>
    <row r="621" spans="1:7" x14ac:dyDescent="0.25">
      <c r="A621" s="167" t="s">
        <v>2061</v>
      </c>
      <c r="B621" s="168" t="s">
        <v>2062</v>
      </c>
      <c r="C621" s="167" t="s">
        <v>242</v>
      </c>
      <c r="D621" s="167" t="s">
        <v>232</v>
      </c>
      <c r="E621" s="169">
        <v>1</v>
      </c>
      <c r="F621" s="170">
        <v>6.44</v>
      </c>
      <c r="G621" s="170">
        <v>6.44</v>
      </c>
    </row>
    <row r="622" spans="1:7" x14ac:dyDescent="0.25">
      <c r="A622" s="165"/>
      <c r="B622" s="165"/>
      <c r="C622" s="165"/>
      <c r="D622" s="165"/>
      <c r="E622" s="233" t="s">
        <v>244</v>
      </c>
      <c r="F622" s="233"/>
      <c r="G622" s="171">
        <v>6.44</v>
      </c>
    </row>
    <row r="623" spans="1:7" ht="22.5" x14ac:dyDescent="0.25">
      <c r="A623" s="232" t="s">
        <v>231</v>
      </c>
      <c r="B623" s="232"/>
      <c r="C623" s="166" t="s">
        <v>226</v>
      </c>
      <c r="D623" s="166" t="s">
        <v>227</v>
      </c>
      <c r="E623" s="166" t="s">
        <v>228</v>
      </c>
      <c r="F623" s="166" t="s">
        <v>229</v>
      </c>
      <c r="G623" s="166" t="s">
        <v>3</v>
      </c>
    </row>
    <row r="624" spans="1:7" ht="33.75" x14ac:dyDescent="0.25">
      <c r="A624" s="167" t="s">
        <v>2064</v>
      </c>
      <c r="B624" s="168" t="s">
        <v>2065</v>
      </c>
      <c r="C624" s="167" t="s">
        <v>242</v>
      </c>
      <c r="D624" s="167" t="s">
        <v>232</v>
      </c>
      <c r="E624" s="169">
        <v>1</v>
      </c>
      <c r="F624" s="170">
        <v>0.08</v>
      </c>
      <c r="G624" s="170">
        <v>0.08</v>
      </c>
    </row>
    <row r="625" spans="1:7" x14ac:dyDescent="0.25">
      <c r="A625" s="165"/>
      <c r="B625" s="165"/>
      <c r="C625" s="165"/>
      <c r="D625" s="165"/>
      <c r="E625" s="233" t="s">
        <v>234</v>
      </c>
      <c r="F625" s="233"/>
      <c r="G625" s="171">
        <v>0.08</v>
      </c>
    </row>
    <row r="626" spans="1:7" x14ac:dyDescent="0.25">
      <c r="A626" s="165"/>
      <c r="B626" s="165"/>
      <c r="C626" s="165"/>
      <c r="D626" s="165"/>
      <c r="E626" s="234" t="s">
        <v>235</v>
      </c>
      <c r="F626" s="234"/>
      <c r="G626" s="172">
        <v>19.920000000000002</v>
      </c>
    </row>
    <row r="627" spans="1:7" x14ac:dyDescent="0.25">
      <c r="A627" s="165"/>
      <c r="B627" s="165"/>
      <c r="C627" s="165"/>
      <c r="D627" s="165"/>
      <c r="E627" s="234" t="s">
        <v>259</v>
      </c>
      <c r="F627" s="234"/>
      <c r="G627" s="172">
        <v>7.08</v>
      </c>
    </row>
    <row r="628" spans="1:7" x14ac:dyDescent="0.25">
      <c r="A628" s="165"/>
      <c r="B628" s="165"/>
      <c r="C628" s="165"/>
      <c r="D628" s="165"/>
      <c r="E628" s="234" t="s">
        <v>236</v>
      </c>
      <c r="F628" s="234"/>
      <c r="G628" s="172">
        <v>19.920000000000002</v>
      </c>
    </row>
    <row r="629" spans="1:7" x14ac:dyDescent="0.25">
      <c r="A629" s="165"/>
      <c r="B629" s="165"/>
      <c r="C629" s="230"/>
      <c r="D629" s="230"/>
      <c r="E629" s="165"/>
      <c r="F629" s="165"/>
      <c r="G629" s="165"/>
    </row>
    <row r="630" spans="1:7" x14ac:dyDescent="0.25">
      <c r="A630" s="231" t="s">
        <v>2066</v>
      </c>
      <c r="B630" s="231"/>
      <c r="C630" s="231"/>
      <c r="D630" s="231"/>
      <c r="E630" s="231"/>
      <c r="F630" s="231"/>
      <c r="G630" s="231"/>
    </row>
    <row r="631" spans="1:7" ht="22.5" x14ac:dyDescent="0.25">
      <c r="A631" s="232" t="s">
        <v>243</v>
      </c>
      <c r="B631" s="232"/>
      <c r="C631" s="166" t="s">
        <v>226</v>
      </c>
      <c r="D631" s="166" t="s">
        <v>227</v>
      </c>
      <c r="E631" s="166" t="s">
        <v>228</v>
      </c>
      <c r="F631" s="166" t="s">
        <v>229</v>
      </c>
      <c r="G631" s="166" t="s">
        <v>3</v>
      </c>
    </row>
    <row r="632" spans="1:7" x14ac:dyDescent="0.25">
      <c r="A632" s="167" t="s">
        <v>2067</v>
      </c>
      <c r="B632" s="168" t="s">
        <v>2068</v>
      </c>
      <c r="C632" s="167" t="s">
        <v>242</v>
      </c>
      <c r="D632" s="167" t="s">
        <v>232</v>
      </c>
      <c r="E632" s="169">
        <v>9.4000000000000004E-3</v>
      </c>
      <c r="F632" s="170">
        <v>8.59</v>
      </c>
      <c r="G632" s="170">
        <v>8.0745999999999998E-2</v>
      </c>
    </row>
    <row r="633" spans="1:7" x14ac:dyDescent="0.25">
      <c r="A633" s="165"/>
      <c r="B633" s="165"/>
      <c r="C633" s="165"/>
      <c r="D633" s="165"/>
      <c r="E633" s="233" t="s">
        <v>244</v>
      </c>
      <c r="F633" s="233"/>
      <c r="G633" s="171">
        <v>0.08</v>
      </c>
    </row>
    <row r="634" spans="1:7" x14ac:dyDescent="0.25">
      <c r="A634" s="165"/>
      <c r="B634" s="165"/>
      <c r="C634" s="165"/>
      <c r="D634" s="165"/>
      <c r="E634" s="234" t="s">
        <v>235</v>
      </c>
      <c r="F634" s="234"/>
      <c r="G634" s="172">
        <v>0.17</v>
      </c>
    </row>
    <row r="635" spans="1:7" x14ac:dyDescent="0.25">
      <c r="A635" s="165"/>
      <c r="B635" s="165"/>
      <c r="C635" s="165"/>
      <c r="D635" s="165"/>
      <c r="E635" s="234" t="s">
        <v>259</v>
      </c>
      <c r="F635" s="234"/>
      <c r="G635" s="172">
        <v>0.09</v>
      </c>
    </row>
    <row r="636" spans="1:7" x14ac:dyDescent="0.25">
      <c r="A636" s="165"/>
      <c r="B636" s="165"/>
      <c r="C636" s="165"/>
      <c r="D636" s="165"/>
      <c r="E636" s="234" t="s">
        <v>236</v>
      </c>
      <c r="F636" s="234"/>
      <c r="G636" s="172">
        <v>0.17</v>
      </c>
    </row>
    <row r="637" spans="1:7" x14ac:dyDescent="0.25">
      <c r="A637" s="165"/>
      <c r="B637" s="165"/>
      <c r="C637" s="230"/>
      <c r="D637" s="230"/>
      <c r="E637" s="165"/>
      <c r="F637" s="165"/>
      <c r="G637" s="165"/>
    </row>
    <row r="638" spans="1:7" x14ac:dyDescent="0.25">
      <c r="A638" s="231" t="s">
        <v>2069</v>
      </c>
      <c r="B638" s="231"/>
      <c r="C638" s="231"/>
      <c r="D638" s="231"/>
      <c r="E638" s="231"/>
      <c r="F638" s="231"/>
      <c r="G638" s="231"/>
    </row>
    <row r="639" spans="1:7" ht="22.5" x14ac:dyDescent="0.25">
      <c r="A639" s="232" t="s">
        <v>1899</v>
      </c>
      <c r="B639" s="232"/>
      <c r="C639" s="166" t="s">
        <v>226</v>
      </c>
      <c r="D639" s="166" t="s">
        <v>227</v>
      </c>
      <c r="E639" s="166" t="s">
        <v>228</v>
      </c>
      <c r="F639" s="166" t="s">
        <v>229</v>
      </c>
      <c r="G639" s="166" t="s">
        <v>3</v>
      </c>
    </row>
    <row r="640" spans="1:7" x14ac:dyDescent="0.25">
      <c r="A640" s="167" t="s">
        <v>245</v>
      </c>
      <c r="B640" s="168" t="s">
        <v>1900</v>
      </c>
      <c r="C640" s="167" t="s">
        <v>242</v>
      </c>
      <c r="D640" s="167" t="s">
        <v>232</v>
      </c>
      <c r="E640" s="169">
        <v>1</v>
      </c>
      <c r="F640" s="170">
        <v>2.83</v>
      </c>
      <c r="G640" s="170">
        <v>2.83</v>
      </c>
    </row>
    <row r="641" spans="1:7" ht="33.75" x14ac:dyDescent="0.25">
      <c r="A641" s="167" t="s">
        <v>1901</v>
      </c>
      <c r="B641" s="168" t="s">
        <v>1902</v>
      </c>
      <c r="C641" s="167" t="s">
        <v>242</v>
      </c>
      <c r="D641" s="167" t="s">
        <v>232</v>
      </c>
      <c r="E641" s="169">
        <v>1</v>
      </c>
      <c r="F641" s="170">
        <v>1.26</v>
      </c>
      <c r="G641" s="170">
        <v>1.26</v>
      </c>
    </row>
    <row r="642" spans="1:7" x14ac:dyDescent="0.25">
      <c r="A642" s="167" t="s">
        <v>246</v>
      </c>
      <c r="B642" s="168" t="s">
        <v>1903</v>
      </c>
      <c r="C642" s="167" t="s">
        <v>242</v>
      </c>
      <c r="D642" s="167" t="s">
        <v>232</v>
      </c>
      <c r="E642" s="169">
        <v>1</v>
      </c>
      <c r="F642" s="170">
        <v>0.81</v>
      </c>
      <c r="G642" s="170">
        <v>0.81</v>
      </c>
    </row>
    <row r="643" spans="1:7" ht="33.75" x14ac:dyDescent="0.25">
      <c r="A643" s="167" t="s">
        <v>1904</v>
      </c>
      <c r="B643" s="168" t="s">
        <v>1905</v>
      </c>
      <c r="C643" s="167" t="s">
        <v>242</v>
      </c>
      <c r="D643" s="167" t="s">
        <v>232</v>
      </c>
      <c r="E643" s="169">
        <v>1</v>
      </c>
      <c r="F643" s="170">
        <v>0.45</v>
      </c>
      <c r="G643" s="170">
        <v>0.45</v>
      </c>
    </row>
    <row r="644" spans="1:7" x14ac:dyDescent="0.25">
      <c r="A644" s="167" t="s">
        <v>247</v>
      </c>
      <c r="B644" s="168" t="s">
        <v>1906</v>
      </c>
      <c r="C644" s="167" t="s">
        <v>242</v>
      </c>
      <c r="D644" s="167" t="s">
        <v>232</v>
      </c>
      <c r="E644" s="169">
        <v>1</v>
      </c>
      <c r="F644" s="170">
        <v>0.06</v>
      </c>
      <c r="G644" s="170">
        <v>0.06</v>
      </c>
    </row>
    <row r="645" spans="1:7" x14ac:dyDescent="0.25">
      <c r="A645" s="167" t="s">
        <v>248</v>
      </c>
      <c r="B645" s="168" t="s">
        <v>1907</v>
      </c>
      <c r="C645" s="167" t="s">
        <v>242</v>
      </c>
      <c r="D645" s="167" t="s">
        <v>232</v>
      </c>
      <c r="E645" s="169">
        <v>1</v>
      </c>
      <c r="F645" s="170">
        <v>0.91</v>
      </c>
      <c r="G645" s="170">
        <v>0.91</v>
      </c>
    </row>
    <row r="646" spans="1:7" x14ac:dyDescent="0.25">
      <c r="A646" s="165"/>
      <c r="B646" s="165"/>
      <c r="C646" s="165"/>
      <c r="D646" s="165"/>
      <c r="E646" s="233" t="s">
        <v>1908</v>
      </c>
      <c r="F646" s="233"/>
      <c r="G646" s="171">
        <v>6.32</v>
      </c>
    </row>
    <row r="647" spans="1:7" ht="22.5" x14ac:dyDescent="0.25">
      <c r="A647" s="232" t="s">
        <v>243</v>
      </c>
      <c r="B647" s="232"/>
      <c r="C647" s="166" t="s">
        <v>226</v>
      </c>
      <c r="D647" s="166" t="s">
        <v>227</v>
      </c>
      <c r="E647" s="166" t="s">
        <v>228</v>
      </c>
      <c r="F647" s="166" t="s">
        <v>229</v>
      </c>
      <c r="G647" s="166" t="s">
        <v>3</v>
      </c>
    </row>
    <row r="648" spans="1:7" x14ac:dyDescent="0.25">
      <c r="A648" s="167" t="s">
        <v>2067</v>
      </c>
      <c r="B648" s="168" t="s">
        <v>2068</v>
      </c>
      <c r="C648" s="167" t="s">
        <v>242</v>
      </c>
      <c r="D648" s="167" t="s">
        <v>232</v>
      </c>
      <c r="E648" s="169">
        <v>1</v>
      </c>
      <c r="F648" s="170">
        <v>8.59</v>
      </c>
      <c r="G648" s="170">
        <v>8.59</v>
      </c>
    </row>
    <row r="649" spans="1:7" x14ac:dyDescent="0.25">
      <c r="A649" s="165"/>
      <c r="B649" s="165"/>
      <c r="C649" s="165"/>
      <c r="D649" s="165"/>
      <c r="E649" s="233" t="s">
        <v>244</v>
      </c>
      <c r="F649" s="233"/>
      <c r="G649" s="171">
        <v>8.59</v>
      </c>
    </row>
    <row r="650" spans="1:7" ht="22.5" x14ac:dyDescent="0.25">
      <c r="A650" s="232" t="s">
        <v>231</v>
      </c>
      <c r="B650" s="232"/>
      <c r="C650" s="166" t="s">
        <v>226</v>
      </c>
      <c r="D650" s="166" t="s">
        <v>227</v>
      </c>
      <c r="E650" s="166" t="s">
        <v>228</v>
      </c>
      <c r="F650" s="166" t="s">
        <v>229</v>
      </c>
      <c r="G650" s="166" t="s">
        <v>3</v>
      </c>
    </row>
    <row r="651" spans="1:7" ht="33.75" x14ac:dyDescent="0.25">
      <c r="A651" s="167" t="s">
        <v>2070</v>
      </c>
      <c r="B651" s="168" t="s">
        <v>2071</v>
      </c>
      <c r="C651" s="167" t="s">
        <v>242</v>
      </c>
      <c r="D651" s="167" t="s">
        <v>232</v>
      </c>
      <c r="E651" s="169">
        <v>1</v>
      </c>
      <c r="F651" s="170">
        <v>0.08</v>
      </c>
      <c r="G651" s="170">
        <v>0.08</v>
      </c>
    </row>
    <row r="652" spans="1:7" x14ac:dyDescent="0.25">
      <c r="A652" s="165"/>
      <c r="B652" s="165"/>
      <c r="C652" s="165"/>
      <c r="D652" s="165"/>
      <c r="E652" s="233" t="s">
        <v>234</v>
      </c>
      <c r="F652" s="233"/>
      <c r="G652" s="171">
        <v>0.08</v>
      </c>
    </row>
    <row r="653" spans="1:7" x14ac:dyDescent="0.25">
      <c r="A653" s="165"/>
      <c r="B653" s="165"/>
      <c r="C653" s="165"/>
      <c r="D653" s="165"/>
      <c r="E653" s="234" t="s">
        <v>235</v>
      </c>
      <c r="F653" s="234"/>
      <c r="G653" s="172">
        <v>24.42</v>
      </c>
    </row>
    <row r="654" spans="1:7" x14ac:dyDescent="0.25">
      <c r="A654" s="165"/>
      <c r="B654" s="165"/>
      <c r="C654" s="165"/>
      <c r="D654" s="165"/>
      <c r="E654" s="234" t="s">
        <v>259</v>
      </c>
      <c r="F654" s="234"/>
      <c r="G654" s="172">
        <v>9.43</v>
      </c>
    </row>
    <row r="655" spans="1:7" x14ac:dyDescent="0.25">
      <c r="A655" s="165"/>
      <c r="B655" s="165"/>
      <c r="C655" s="165"/>
      <c r="D655" s="165"/>
      <c r="E655" s="234" t="s">
        <v>236</v>
      </c>
      <c r="F655" s="234"/>
      <c r="G655" s="172">
        <v>24.42</v>
      </c>
    </row>
    <row r="656" spans="1:7" x14ac:dyDescent="0.25">
      <c r="A656" s="165"/>
      <c r="B656" s="165"/>
      <c r="C656" s="230"/>
      <c r="D656" s="230"/>
      <c r="E656" s="165"/>
      <c r="F656" s="165"/>
      <c r="G656" s="165"/>
    </row>
    <row r="657" spans="1:7" x14ac:dyDescent="0.25">
      <c r="A657" s="231" t="s">
        <v>2072</v>
      </c>
      <c r="B657" s="231"/>
      <c r="C657" s="231"/>
      <c r="D657" s="231"/>
      <c r="E657" s="231"/>
      <c r="F657" s="231"/>
      <c r="G657" s="231"/>
    </row>
    <row r="658" spans="1:7" ht="22.5" x14ac:dyDescent="0.25">
      <c r="A658" s="232" t="s">
        <v>225</v>
      </c>
      <c r="B658" s="232"/>
      <c r="C658" s="166" t="s">
        <v>226</v>
      </c>
      <c r="D658" s="166" t="s">
        <v>227</v>
      </c>
      <c r="E658" s="166" t="s">
        <v>228</v>
      </c>
      <c r="F658" s="166" t="s">
        <v>229</v>
      </c>
      <c r="G658" s="166" t="s">
        <v>3</v>
      </c>
    </row>
    <row r="659" spans="1:7" ht="22.5" x14ac:dyDescent="0.25">
      <c r="A659" s="167" t="s">
        <v>331</v>
      </c>
      <c r="B659" s="168" t="s">
        <v>332</v>
      </c>
      <c r="C659" s="167" t="s">
        <v>242</v>
      </c>
      <c r="D659" s="167" t="s">
        <v>127</v>
      </c>
      <c r="E659" s="169">
        <v>0.8538</v>
      </c>
      <c r="F659" s="170">
        <v>75</v>
      </c>
      <c r="G659" s="170">
        <v>64.034999999999997</v>
      </c>
    </row>
    <row r="660" spans="1:7" x14ac:dyDescent="0.25">
      <c r="A660" s="167" t="s">
        <v>329</v>
      </c>
      <c r="B660" s="168" t="s">
        <v>330</v>
      </c>
      <c r="C660" s="167" t="s">
        <v>242</v>
      </c>
      <c r="D660" s="167" t="s">
        <v>238</v>
      </c>
      <c r="E660" s="169">
        <v>218.93</v>
      </c>
      <c r="F660" s="170">
        <v>0.9</v>
      </c>
      <c r="G660" s="170">
        <v>197.03700000000001</v>
      </c>
    </row>
    <row r="661" spans="1:7" ht="22.5" x14ac:dyDescent="0.25">
      <c r="A661" s="167" t="s">
        <v>333</v>
      </c>
      <c r="B661" s="168" t="s">
        <v>334</v>
      </c>
      <c r="C661" s="167" t="s">
        <v>242</v>
      </c>
      <c r="D661" s="167" t="s">
        <v>127</v>
      </c>
      <c r="E661" s="169">
        <v>0.59709999999999996</v>
      </c>
      <c r="F661" s="170">
        <v>103.3633</v>
      </c>
      <c r="G661" s="170">
        <v>61.718226430000001</v>
      </c>
    </row>
    <row r="662" spans="1:7" x14ac:dyDescent="0.25">
      <c r="A662" s="165"/>
      <c r="B662" s="165"/>
      <c r="C662" s="165"/>
      <c r="D662" s="165"/>
      <c r="E662" s="233" t="s">
        <v>230</v>
      </c>
      <c r="F662" s="233"/>
      <c r="G662" s="171">
        <v>322.8</v>
      </c>
    </row>
    <row r="663" spans="1:7" ht="22.5" x14ac:dyDescent="0.25">
      <c r="A663" s="232" t="s">
        <v>231</v>
      </c>
      <c r="B663" s="232"/>
      <c r="C663" s="166" t="s">
        <v>226</v>
      </c>
      <c r="D663" s="166" t="s">
        <v>227</v>
      </c>
      <c r="E663" s="166" t="s">
        <v>228</v>
      </c>
      <c r="F663" s="166" t="s">
        <v>229</v>
      </c>
      <c r="G663" s="166" t="s">
        <v>3</v>
      </c>
    </row>
    <row r="664" spans="1:7" x14ac:dyDescent="0.25">
      <c r="A664" s="167" t="s">
        <v>328</v>
      </c>
      <c r="B664" s="168" t="s">
        <v>233</v>
      </c>
      <c r="C664" s="167" t="s">
        <v>242</v>
      </c>
      <c r="D664" s="167" t="s">
        <v>232</v>
      </c>
      <c r="E664" s="169">
        <v>6.2858000000000001</v>
      </c>
      <c r="F664" s="170">
        <v>12.64</v>
      </c>
      <c r="G664" s="170">
        <v>79.452511999999999</v>
      </c>
    </row>
    <row r="665" spans="1:7" x14ac:dyDescent="0.25">
      <c r="A665" s="165"/>
      <c r="B665" s="165"/>
      <c r="C665" s="165"/>
      <c r="D665" s="165"/>
      <c r="E665" s="233" t="s">
        <v>234</v>
      </c>
      <c r="F665" s="233"/>
      <c r="G665" s="171">
        <v>79.45</v>
      </c>
    </row>
    <row r="666" spans="1:7" x14ac:dyDescent="0.25">
      <c r="A666" s="165"/>
      <c r="B666" s="165"/>
      <c r="C666" s="165"/>
      <c r="D666" s="165"/>
      <c r="E666" s="234" t="s">
        <v>235</v>
      </c>
      <c r="F666" s="234"/>
      <c r="G666" s="172">
        <v>448.62</v>
      </c>
    </row>
    <row r="667" spans="1:7" x14ac:dyDescent="0.25">
      <c r="A667" s="165"/>
      <c r="B667" s="165"/>
      <c r="C667" s="165"/>
      <c r="D667" s="165"/>
      <c r="E667" s="234" t="s">
        <v>259</v>
      </c>
      <c r="F667" s="234"/>
      <c r="G667" s="172">
        <v>46.37</v>
      </c>
    </row>
    <row r="668" spans="1:7" x14ac:dyDescent="0.25">
      <c r="A668" s="165"/>
      <c r="B668" s="165"/>
      <c r="C668" s="165"/>
      <c r="D668" s="165"/>
      <c r="E668" s="234" t="s">
        <v>236</v>
      </c>
      <c r="F668" s="234"/>
      <c r="G668" s="172">
        <v>448.62</v>
      </c>
    </row>
    <row r="669" spans="1:7" x14ac:dyDescent="0.25">
      <c r="A669" s="165"/>
      <c r="B669" s="165"/>
      <c r="C669" s="230"/>
      <c r="D669" s="230"/>
      <c r="E669" s="165"/>
      <c r="F669" s="165"/>
      <c r="G669" s="165"/>
    </row>
    <row r="670" spans="1:7" x14ac:dyDescent="0.25">
      <c r="A670" s="231" t="s">
        <v>2073</v>
      </c>
      <c r="B670" s="231"/>
      <c r="C670" s="231"/>
      <c r="D670" s="231"/>
      <c r="E670" s="231"/>
      <c r="F670" s="231"/>
      <c r="G670" s="231"/>
    </row>
    <row r="671" spans="1:7" ht="22.5" x14ac:dyDescent="0.25">
      <c r="A671" s="232" t="s">
        <v>243</v>
      </c>
      <c r="B671" s="232"/>
      <c r="C671" s="166" t="s">
        <v>226</v>
      </c>
      <c r="D671" s="166" t="s">
        <v>227</v>
      </c>
      <c r="E671" s="166" t="s">
        <v>228</v>
      </c>
      <c r="F671" s="166" t="s">
        <v>229</v>
      </c>
      <c r="G671" s="166" t="s">
        <v>3</v>
      </c>
    </row>
    <row r="672" spans="1:7" ht="22.5" x14ac:dyDescent="0.25">
      <c r="A672" s="167" t="s">
        <v>2074</v>
      </c>
      <c r="B672" s="168" t="s">
        <v>2075</v>
      </c>
      <c r="C672" s="167" t="s">
        <v>242</v>
      </c>
      <c r="D672" s="167" t="s">
        <v>232</v>
      </c>
      <c r="E672" s="169">
        <v>9.4000000000000004E-3</v>
      </c>
      <c r="F672" s="170">
        <v>9.52</v>
      </c>
      <c r="G672" s="170">
        <v>8.9487999999999998E-2</v>
      </c>
    </row>
    <row r="673" spans="1:7" x14ac:dyDescent="0.25">
      <c r="A673" s="165"/>
      <c r="B673" s="165"/>
      <c r="C673" s="165"/>
      <c r="D673" s="165"/>
      <c r="E673" s="233" t="s">
        <v>244</v>
      </c>
      <c r="F673" s="233"/>
      <c r="G673" s="171">
        <v>0.09</v>
      </c>
    </row>
    <row r="674" spans="1:7" x14ac:dyDescent="0.25">
      <c r="A674" s="165"/>
      <c r="B674" s="165"/>
      <c r="C674" s="165"/>
      <c r="D674" s="165"/>
      <c r="E674" s="234" t="s">
        <v>235</v>
      </c>
      <c r="F674" s="234"/>
      <c r="G674" s="172">
        <v>0.19</v>
      </c>
    </row>
    <row r="675" spans="1:7" x14ac:dyDescent="0.25">
      <c r="A675" s="165"/>
      <c r="B675" s="165"/>
      <c r="C675" s="165"/>
      <c r="D675" s="165"/>
      <c r="E675" s="234" t="s">
        <v>259</v>
      </c>
      <c r="F675" s="234"/>
      <c r="G675" s="172">
        <v>0.1</v>
      </c>
    </row>
    <row r="676" spans="1:7" x14ac:dyDescent="0.25">
      <c r="A676" s="165"/>
      <c r="B676" s="165"/>
      <c r="C676" s="165"/>
      <c r="D676" s="165"/>
      <c r="E676" s="234" t="s">
        <v>236</v>
      </c>
      <c r="F676" s="234"/>
      <c r="G676" s="172">
        <v>0.19</v>
      </c>
    </row>
    <row r="677" spans="1:7" x14ac:dyDescent="0.25">
      <c r="A677" s="165"/>
      <c r="B677" s="165"/>
      <c r="C677" s="230"/>
      <c r="D677" s="230"/>
      <c r="E677" s="165"/>
      <c r="F677" s="165"/>
      <c r="G677" s="165"/>
    </row>
    <row r="678" spans="1:7" x14ac:dyDescent="0.25">
      <c r="A678" s="231" t="s">
        <v>2076</v>
      </c>
      <c r="B678" s="231"/>
      <c r="C678" s="231"/>
      <c r="D678" s="231"/>
      <c r="E678" s="231"/>
      <c r="F678" s="231"/>
      <c r="G678" s="231"/>
    </row>
    <row r="679" spans="1:7" ht="22.5" x14ac:dyDescent="0.25">
      <c r="A679" s="232" t="s">
        <v>1899</v>
      </c>
      <c r="B679" s="232"/>
      <c r="C679" s="166" t="s">
        <v>226</v>
      </c>
      <c r="D679" s="166" t="s">
        <v>227</v>
      </c>
      <c r="E679" s="166" t="s">
        <v>228</v>
      </c>
      <c r="F679" s="166" t="s">
        <v>229</v>
      </c>
      <c r="G679" s="166" t="s">
        <v>3</v>
      </c>
    </row>
    <row r="680" spans="1:7" x14ac:dyDescent="0.25">
      <c r="A680" s="167" t="s">
        <v>245</v>
      </c>
      <c r="B680" s="168" t="s">
        <v>1900</v>
      </c>
      <c r="C680" s="167" t="s">
        <v>242</v>
      </c>
      <c r="D680" s="167" t="s">
        <v>232</v>
      </c>
      <c r="E680" s="169">
        <v>1</v>
      </c>
      <c r="F680" s="170">
        <v>2.83</v>
      </c>
      <c r="G680" s="170">
        <v>2.83</v>
      </c>
    </row>
    <row r="681" spans="1:7" ht="33.75" x14ac:dyDescent="0.25">
      <c r="A681" s="167" t="s">
        <v>1944</v>
      </c>
      <c r="B681" s="168" t="s">
        <v>1945</v>
      </c>
      <c r="C681" s="167" t="s">
        <v>242</v>
      </c>
      <c r="D681" s="167" t="s">
        <v>232</v>
      </c>
      <c r="E681" s="169">
        <v>1</v>
      </c>
      <c r="F681" s="170">
        <v>0.76</v>
      </c>
      <c r="G681" s="170">
        <v>0.76</v>
      </c>
    </row>
    <row r="682" spans="1:7" x14ac:dyDescent="0.25">
      <c r="A682" s="167" t="s">
        <v>246</v>
      </c>
      <c r="B682" s="168" t="s">
        <v>1903</v>
      </c>
      <c r="C682" s="167" t="s">
        <v>242</v>
      </c>
      <c r="D682" s="167" t="s">
        <v>232</v>
      </c>
      <c r="E682" s="169">
        <v>1</v>
      </c>
      <c r="F682" s="170">
        <v>0.81</v>
      </c>
      <c r="G682" s="170">
        <v>0.81</v>
      </c>
    </row>
    <row r="683" spans="1:7" ht="33.75" x14ac:dyDescent="0.25">
      <c r="A683" s="167" t="s">
        <v>1946</v>
      </c>
      <c r="B683" s="168" t="s">
        <v>1947</v>
      </c>
      <c r="C683" s="167" t="s">
        <v>242</v>
      </c>
      <c r="D683" s="167" t="s">
        <v>232</v>
      </c>
      <c r="E683" s="169">
        <v>1</v>
      </c>
      <c r="F683" s="170">
        <v>0.01</v>
      </c>
      <c r="G683" s="170">
        <v>0.01</v>
      </c>
    </row>
    <row r="684" spans="1:7" x14ac:dyDescent="0.25">
      <c r="A684" s="167" t="s">
        <v>247</v>
      </c>
      <c r="B684" s="168" t="s">
        <v>1906</v>
      </c>
      <c r="C684" s="167" t="s">
        <v>242</v>
      </c>
      <c r="D684" s="167" t="s">
        <v>232</v>
      </c>
      <c r="E684" s="169">
        <v>1</v>
      </c>
      <c r="F684" s="170">
        <v>0.06</v>
      </c>
      <c r="G684" s="170">
        <v>0.06</v>
      </c>
    </row>
    <row r="685" spans="1:7" x14ac:dyDescent="0.25">
      <c r="A685" s="167" t="s">
        <v>248</v>
      </c>
      <c r="B685" s="168" t="s">
        <v>1907</v>
      </c>
      <c r="C685" s="167" t="s">
        <v>242</v>
      </c>
      <c r="D685" s="167" t="s">
        <v>232</v>
      </c>
      <c r="E685" s="169">
        <v>1</v>
      </c>
      <c r="F685" s="170">
        <v>0.91</v>
      </c>
      <c r="G685" s="170">
        <v>0.91</v>
      </c>
    </row>
    <row r="686" spans="1:7" x14ac:dyDescent="0.25">
      <c r="A686" s="165"/>
      <c r="B686" s="165"/>
      <c r="C686" s="165"/>
      <c r="D686" s="165"/>
      <c r="E686" s="233" t="s">
        <v>1908</v>
      </c>
      <c r="F686" s="233"/>
      <c r="G686" s="171">
        <v>5.38</v>
      </c>
    </row>
    <row r="687" spans="1:7" ht="22.5" x14ac:dyDescent="0.25">
      <c r="A687" s="232" t="s">
        <v>243</v>
      </c>
      <c r="B687" s="232"/>
      <c r="C687" s="166" t="s">
        <v>226</v>
      </c>
      <c r="D687" s="166" t="s">
        <v>227</v>
      </c>
      <c r="E687" s="166" t="s">
        <v>228</v>
      </c>
      <c r="F687" s="166" t="s">
        <v>229</v>
      </c>
      <c r="G687" s="166" t="s">
        <v>3</v>
      </c>
    </row>
    <row r="688" spans="1:7" ht="22.5" x14ac:dyDescent="0.25">
      <c r="A688" s="167" t="s">
        <v>2074</v>
      </c>
      <c r="B688" s="168" t="s">
        <v>2075</v>
      </c>
      <c r="C688" s="167" t="s">
        <v>242</v>
      </c>
      <c r="D688" s="167" t="s">
        <v>232</v>
      </c>
      <c r="E688" s="169">
        <v>1</v>
      </c>
      <c r="F688" s="170">
        <v>9.52</v>
      </c>
      <c r="G688" s="170">
        <v>9.52</v>
      </c>
    </row>
    <row r="689" spans="1:7" x14ac:dyDescent="0.25">
      <c r="A689" s="165"/>
      <c r="B689" s="165"/>
      <c r="C689" s="165"/>
      <c r="D689" s="165"/>
      <c r="E689" s="233" t="s">
        <v>244</v>
      </c>
      <c r="F689" s="233"/>
      <c r="G689" s="171">
        <v>9.52</v>
      </c>
    </row>
    <row r="690" spans="1:7" ht="22.5" x14ac:dyDescent="0.25">
      <c r="A690" s="232" t="s">
        <v>231</v>
      </c>
      <c r="B690" s="232"/>
      <c r="C690" s="166" t="s">
        <v>226</v>
      </c>
      <c r="D690" s="166" t="s">
        <v>227</v>
      </c>
      <c r="E690" s="166" t="s">
        <v>228</v>
      </c>
      <c r="F690" s="166" t="s">
        <v>229</v>
      </c>
      <c r="G690" s="166" t="s">
        <v>3</v>
      </c>
    </row>
    <row r="691" spans="1:7" ht="33.75" x14ac:dyDescent="0.25">
      <c r="A691" s="167" t="s">
        <v>2077</v>
      </c>
      <c r="B691" s="168" t="s">
        <v>2078</v>
      </c>
      <c r="C691" s="167" t="s">
        <v>242</v>
      </c>
      <c r="D691" s="167" t="s">
        <v>232</v>
      </c>
      <c r="E691" s="169">
        <v>1</v>
      </c>
      <c r="F691" s="170">
        <v>0.09</v>
      </c>
      <c r="G691" s="170">
        <v>0.09</v>
      </c>
    </row>
    <row r="692" spans="1:7" x14ac:dyDescent="0.25">
      <c r="A692" s="165"/>
      <c r="B692" s="165"/>
      <c r="C692" s="165"/>
      <c r="D692" s="165"/>
      <c r="E692" s="233" t="s">
        <v>234</v>
      </c>
      <c r="F692" s="233"/>
      <c r="G692" s="171">
        <v>0.09</v>
      </c>
    </row>
    <row r="693" spans="1:7" x14ac:dyDescent="0.25">
      <c r="A693" s="165"/>
      <c r="B693" s="165"/>
      <c r="C693" s="165"/>
      <c r="D693" s="165"/>
      <c r="E693" s="234" t="s">
        <v>235</v>
      </c>
      <c r="F693" s="234"/>
      <c r="G693" s="172">
        <v>25.44</v>
      </c>
    </row>
    <row r="694" spans="1:7" x14ac:dyDescent="0.25">
      <c r="A694" s="165"/>
      <c r="B694" s="165"/>
      <c r="C694" s="165"/>
      <c r="D694" s="165"/>
      <c r="E694" s="234" t="s">
        <v>259</v>
      </c>
      <c r="F694" s="234"/>
      <c r="G694" s="172">
        <v>10.45</v>
      </c>
    </row>
    <row r="695" spans="1:7" x14ac:dyDescent="0.25">
      <c r="A695" s="165"/>
      <c r="B695" s="165"/>
      <c r="C695" s="165"/>
      <c r="D695" s="165"/>
      <c r="E695" s="234" t="s">
        <v>236</v>
      </c>
      <c r="F695" s="234"/>
      <c r="G695" s="172">
        <v>25.44</v>
      </c>
    </row>
    <row r="696" spans="1:7" x14ac:dyDescent="0.25">
      <c r="A696" s="165"/>
      <c r="B696" s="165"/>
      <c r="C696" s="230"/>
      <c r="D696" s="230"/>
      <c r="E696" s="165"/>
      <c r="F696" s="165"/>
      <c r="G696" s="165"/>
    </row>
    <row r="697" spans="1:7" x14ac:dyDescent="0.25">
      <c r="A697" s="231" t="s">
        <v>2079</v>
      </c>
      <c r="B697" s="231"/>
      <c r="C697" s="231"/>
      <c r="D697" s="231"/>
      <c r="E697" s="231"/>
      <c r="F697" s="231"/>
      <c r="G697" s="231"/>
    </row>
    <row r="698" spans="1:7" ht="22.5" x14ac:dyDescent="0.25">
      <c r="A698" s="232" t="s">
        <v>1130</v>
      </c>
      <c r="B698" s="232"/>
      <c r="C698" s="166" t="s">
        <v>226</v>
      </c>
      <c r="D698" s="166" t="s">
        <v>227</v>
      </c>
      <c r="E698" s="166" t="s">
        <v>228</v>
      </c>
      <c r="F698" s="166" t="s">
        <v>229</v>
      </c>
      <c r="G698" s="166" t="s">
        <v>3</v>
      </c>
    </row>
    <row r="699" spans="1:7" ht="33.75" x14ac:dyDescent="0.25">
      <c r="A699" s="167" t="s">
        <v>2080</v>
      </c>
      <c r="B699" s="168" t="s">
        <v>2081</v>
      </c>
      <c r="C699" s="167" t="s">
        <v>242</v>
      </c>
      <c r="D699" s="167" t="s">
        <v>128</v>
      </c>
      <c r="E699" s="169">
        <v>7.2000000000000002E-5</v>
      </c>
      <c r="F699" s="170">
        <v>1266.98</v>
      </c>
      <c r="G699" s="170">
        <v>9.1222559999999994E-2</v>
      </c>
    </row>
    <row r="700" spans="1:7" x14ac:dyDescent="0.25">
      <c r="A700" s="165"/>
      <c r="B700" s="165"/>
      <c r="C700" s="165"/>
      <c r="D700" s="165"/>
      <c r="E700" s="233" t="s">
        <v>1138</v>
      </c>
      <c r="F700" s="233"/>
      <c r="G700" s="171">
        <v>0.09</v>
      </c>
    </row>
    <row r="701" spans="1:7" x14ac:dyDescent="0.25">
      <c r="A701" s="165"/>
      <c r="B701" s="165"/>
      <c r="C701" s="165"/>
      <c r="D701" s="165"/>
      <c r="E701" s="234" t="s">
        <v>235</v>
      </c>
      <c r="F701" s="234"/>
      <c r="G701" s="172">
        <v>0.09</v>
      </c>
    </row>
    <row r="702" spans="1:7" x14ac:dyDescent="0.25">
      <c r="A702" s="165"/>
      <c r="B702" s="165"/>
      <c r="C702" s="165"/>
      <c r="D702" s="165"/>
      <c r="E702" s="234" t="s">
        <v>237</v>
      </c>
      <c r="F702" s="234"/>
      <c r="G702" s="172">
        <v>0</v>
      </c>
    </row>
    <row r="703" spans="1:7" x14ac:dyDescent="0.25">
      <c r="A703" s="165"/>
      <c r="B703" s="165"/>
      <c r="C703" s="165"/>
      <c r="D703" s="165"/>
      <c r="E703" s="234" t="s">
        <v>236</v>
      </c>
      <c r="F703" s="234"/>
      <c r="G703" s="172">
        <v>0.09</v>
      </c>
    </row>
    <row r="704" spans="1:7" x14ac:dyDescent="0.25">
      <c r="A704" s="165"/>
      <c r="B704" s="165"/>
      <c r="C704" s="230"/>
      <c r="D704" s="230"/>
      <c r="E704" s="165"/>
      <c r="F704" s="165"/>
      <c r="G704" s="165"/>
    </row>
    <row r="705" spans="1:7" x14ac:dyDescent="0.25">
      <c r="A705" s="231" t="s">
        <v>2082</v>
      </c>
      <c r="B705" s="231"/>
      <c r="C705" s="231"/>
      <c r="D705" s="231"/>
      <c r="E705" s="231"/>
      <c r="F705" s="231"/>
      <c r="G705" s="231"/>
    </row>
    <row r="706" spans="1:7" ht="22.5" x14ac:dyDescent="0.25">
      <c r="A706" s="232" t="s">
        <v>1130</v>
      </c>
      <c r="B706" s="232"/>
      <c r="C706" s="166" t="s">
        <v>226</v>
      </c>
      <c r="D706" s="166" t="s">
        <v>227</v>
      </c>
      <c r="E706" s="166" t="s">
        <v>228</v>
      </c>
      <c r="F706" s="166" t="s">
        <v>229</v>
      </c>
      <c r="G706" s="166" t="s">
        <v>3</v>
      </c>
    </row>
    <row r="707" spans="1:7" ht="33.75" x14ac:dyDescent="0.25">
      <c r="A707" s="167" t="s">
        <v>2080</v>
      </c>
      <c r="B707" s="168" t="s">
        <v>2081</v>
      </c>
      <c r="C707" s="167" t="s">
        <v>242</v>
      </c>
      <c r="D707" s="167" t="s">
        <v>128</v>
      </c>
      <c r="E707" s="169">
        <v>7.5000000000000002E-6</v>
      </c>
      <c r="F707" s="170">
        <v>1266.98</v>
      </c>
      <c r="G707" s="170">
        <v>9.5023499999999997E-3</v>
      </c>
    </row>
    <row r="708" spans="1:7" x14ac:dyDescent="0.25">
      <c r="A708" s="165"/>
      <c r="B708" s="165"/>
      <c r="C708" s="165"/>
      <c r="D708" s="165"/>
      <c r="E708" s="233" t="s">
        <v>1138</v>
      </c>
      <c r="F708" s="233"/>
      <c r="G708" s="171">
        <v>0.01</v>
      </c>
    </row>
    <row r="709" spans="1:7" x14ac:dyDescent="0.25">
      <c r="A709" s="165"/>
      <c r="B709" s="165"/>
      <c r="C709" s="165"/>
      <c r="D709" s="165"/>
      <c r="E709" s="234" t="s">
        <v>235</v>
      </c>
      <c r="F709" s="234"/>
      <c r="G709" s="172">
        <v>0</v>
      </c>
    </row>
    <row r="710" spans="1:7" x14ac:dyDescent="0.25">
      <c r="A710" s="165"/>
      <c r="B710" s="165"/>
      <c r="C710" s="165"/>
      <c r="D710" s="165"/>
      <c r="E710" s="234" t="s">
        <v>237</v>
      </c>
      <c r="F710" s="234"/>
      <c r="G710" s="172">
        <v>0</v>
      </c>
    </row>
    <row r="711" spans="1:7" x14ac:dyDescent="0.25">
      <c r="A711" s="165"/>
      <c r="B711" s="165"/>
      <c r="C711" s="165"/>
      <c r="D711" s="165"/>
      <c r="E711" s="234" t="s">
        <v>236</v>
      </c>
      <c r="F711" s="234"/>
      <c r="G711" s="172">
        <v>0</v>
      </c>
    </row>
    <row r="712" spans="1:7" x14ac:dyDescent="0.25">
      <c r="A712" s="165"/>
      <c r="B712" s="165"/>
      <c r="C712" s="230"/>
      <c r="D712" s="230"/>
      <c r="E712" s="165"/>
      <c r="F712" s="165"/>
      <c r="G712" s="165"/>
    </row>
    <row r="713" spans="1:7" x14ac:dyDescent="0.25">
      <c r="A713" s="231" t="s">
        <v>2083</v>
      </c>
      <c r="B713" s="231"/>
      <c r="C713" s="231"/>
      <c r="D713" s="231"/>
      <c r="E713" s="231"/>
      <c r="F713" s="231"/>
      <c r="G713" s="231"/>
    </row>
    <row r="714" spans="1:7" ht="22.5" x14ac:dyDescent="0.25">
      <c r="A714" s="232" t="s">
        <v>231</v>
      </c>
      <c r="B714" s="232"/>
      <c r="C714" s="166" t="s">
        <v>226</v>
      </c>
      <c r="D714" s="166" t="s">
        <v>227</v>
      </c>
      <c r="E714" s="166" t="s">
        <v>228</v>
      </c>
      <c r="F714" s="166" t="s">
        <v>229</v>
      </c>
      <c r="G714" s="166" t="s">
        <v>3</v>
      </c>
    </row>
    <row r="715" spans="1:7" ht="22.5" x14ac:dyDescent="0.25">
      <c r="A715" s="167" t="s">
        <v>2084</v>
      </c>
      <c r="B715" s="168" t="s">
        <v>2085</v>
      </c>
      <c r="C715" s="167" t="s">
        <v>242</v>
      </c>
      <c r="D715" s="167" t="s">
        <v>232</v>
      </c>
      <c r="E715" s="169">
        <v>1</v>
      </c>
      <c r="F715" s="170">
        <v>14.99</v>
      </c>
      <c r="G715" s="170">
        <v>14.99</v>
      </c>
    </row>
    <row r="716" spans="1:7" ht="33.75" x14ac:dyDescent="0.25">
      <c r="A716" s="167" t="s">
        <v>2086</v>
      </c>
      <c r="B716" s="168" t="s">
        <v>2087</v>
      </c>
      <c r="C716" s="167" t="s">
        <v>242</v>
      </c>
      <c r="D716" s="167" t="s">
        <v>232</v>
      </c>
      <c r="E716" s="169">
        <v>1</v>
      </c>
      <c r="F716" s="170">
        <v>0.09</v>
      </c>
      <c r="G716" s="170">
        <v>0.09</v>
      </c>
    </row>
    <row r="717" spans="1:7" ht="33.75" x14ac:dyDescent="0.25">
      <c r="A717" s="167" t="s">
        <v>2088</v>
      </c>
      <c r="B717" s="168" t="s">
        <v>2089</v>
      </c>
      <c r="C717" s="167" t="s">
        <v>242</v>
      </c>
      <c r="D717" s="167" t="s">
        <v>232</v>
      </c>
      <c r="E717" s="169">
        <v>1</v>
      </c>
      <c r="F717" s="170">
        <v>0</v>
      </c>
      <c r="G717" s="170">
        <v>0</v>
      </c>
    </row>
    <row r="718" spans="1:7" x14ac:dyDescent="0.25">
      <c r="A718" s="165"/>
      <c r="B718" s="165"/>
      <c r="C718" s="165"/>
      <c r="D718" s="165"/>
      <c r="E718" s="233" t="s">
        <v>234</v>
      </c>
      <c r="F718" s="233"/>
      <c r="G718" s="171">
        <v>15.08</v>
      </c>
    </row>
    <row r="719" spans="1:7" x14ac:dyDescent="0.25">
      <c r="A719" s="165"/>
      <c r="B719" s="165"/>
      <c r="C719" s="165"/>
      <c r="D719" s="165"/>
      <c r="E719" s="234" t="s">
        <v>235</v>
      </c>
      <c r="F719" s="234"/>
      <c r="G719" s="172">
        <v>25.53</v>
      </c>
    </row>
    <row r="720" spans="1:7" x14ac:dyDescent="0.25">
      <c r="A720" s="165"/>
      <c r="B720" s="165"/>
      <c r="C720" s="165"/>
      <c r="D720" s="165"/>
      <c r="E720" s="234" t="s">
        <v>259</v>
      </c>
      <c r="F720" s="234"/>
      <c r="G720" s="172">
        <v>10.45</v>
      </c>
    </row>
    <row r="721" spans="1:7" x14ac:dyDescent="0.25">
      <c r="A721" s="165"/>
      <c r="B721" s="165"/>
      <c r="C721" s="165"/>
      <c r="D721" s="165"/>
      <c r="E721" s="234" t="s">
        <v>236</v>
      </c>
      <c r="F721" s="234"/>
      <c r="G721" s="172">
        <v>25.53</v>
      </c>
    </row>
    <row r="722" spans="1:7" x14ac:dyDescent="0.25">
      <c r="A722" s="165"/>
      <c r="B722" s="165"/>
      <c r="C722" s="230"/>
      <c r="D722" s="230"/>
      <c r="E722" s="165"/>
      <c r="F722" s="165"/>
      <c r="G722" s="165"/>
    </row>
    <row r="723" spans="1:7" x14ac:dyDescent="0.25">
      <c r="A723" s="231" t="s">
        <v>2090</v>
      </c>
      <c r="B723" s="231"/>
      <c r="C723" s="231"/>
      <c r="D723" s="231"/>
      <c r="E723" s="231"/>
      <c r="F723" s="231"/>
      <c r="G723" s="231"/>
    </row>
    <row r="724" spans="1:7" ht="22.5" x14ac:dyDescent="0.25">
      <c r="A724" s="232" t="s">
        <v>1130</v>
      </c>
      <c r="B724" s="232"/>
      <c r="C724" s="166" t="s">
        <v>226</v>
      </c>
      <c r="D724" s="166" t="s">
        <v>227</v>
      </c>
      <c r="E724" s="166" t="s">
        <v>228</v>
      </c>
      <c r="F724" s="166" t="s">
        <v>229</v>
      </c>
      <c r="G724" s="166" t="s">
        <v>3</v>
      </c>
    </row>
    <row r="725" spans="1:7" ht="33.75" x14ac:dyDescent="0.25">
      <c r="A725" s="167" t="s">
        <v>2080</v>
      </c>
      <c r="B725" s="168" t="s">
        <v>2081</v>
      </c>
      <c r="C725" s="167" t="s">
        <v>242</v>
      </c>
      <c r="D725" s="167" t="s">
        <v>128</v>
      </c>
      <c r="E725" s="169">
        <v>5.0000000000000002E-5</v>
      </c>
      <c r="F725" s="170">
        <v>1266.98</v>
      </c>
      <c r="G725" s="170">
        <v>6.3349000000000003E-2</v>
      </c>
    </row>
    <row r="726" spans="1:7" x14ac:dyDescent="0.25">
      <c r="A726" s="165"/>
      <c r="B726" s="165"/>
      <c r="C726" s="165"/>
      <c r="D726" s="165"/>
      <c r="E726" s="233" t="s">
        <v>1138</v>
      </c>
      <c r="F726" s="233"/>
      <c r="G726" s="171">
        <v>0.06</v>
      </c>
    </row>
    <row r="727" spans="1:7" x14ac:dyDescent="0.25">
      <c r="A727" s="165"/>
      <c r="B727" s="165"/>
      <c r="C727" s="165"/>
      <c r="D727" s="165"/>
      <c r="E727" s="234" t="s">
        <v>235</v>
      </c>
      <c r="F727" s="234"/>
      <c r="G727" s="172">
        <v>0.06</v>
      </c>
    </row>
    <row r="728" spans="1:7" x14ac:dyDescent="0.25">
      <c r="A728" s="165"/>
      <c r="B728" s="165"/>
      <c r="C728" s="165"/>
      <c r="D728" s="165"/>
      <c r="E728" s="234" t="s">
        <v>237</v>
      </c>
      <c r="F728" s="234"/>
      <c r="G728" s="172">
        <v>0</v>
      </c>
    </row>
    <row r="729" spans="1:7" x14ac:dyDescent="0.25">
      <c r="A729" s="165"/>
      <c r="B729" s="165"/>
      <c r="C729" s="165"/>
      <c r="D729" s="165"/>
      <c r="E729" s="234" t="s">
        <v>236</v>
      </c>
      <c r="F729" s="234"/>
      <c r="G729" s="172">
        <v>0.06</v>
      </c>
    </row>
    <row r="730" spans="1:7" x14ac:dyDescent="0.25">
      <c r="A730" s="165"/>
      <c r="B730" s="165"/>
      <c r="C730" s="230"/>
      <c r="D730" s="230"/>
      <c r="E730" s="165"/>
      <c r="F730" s="165"/>
      <c r="G730" s="165"/>
    </row>
    <row r="731" spans="1:7" x14ac:dyDescent="0.25">
      <c r="A731" s="231" t="s">
        <v>2091</v>
      </c>
      <c r="B731" s="231"/>
      <c r="C731" s="231"/>
      <c r="D731" s="231"/>
      <c r="E731" s="231"/>
      <c r="F731" s="231"/>
      <c r="G731" s="231"/>
    </row>
    <row r="732" spans="1:7" ht="22.5" x14ac:dyDescent="0.25">
      <c r="A732" s="232" t="s">
        <v>308</v>
      </c>
      <c r="B732" s="232"/>
      <c r="C732" s="166" t="s">
        <v>226</v>
      </c>
      <c r="D732" s="166" t="s">
        <v>227</v>
      </c>
      <c r="E732" s="166" t="s">
        <v>228</v>
      </c>
      <c r="F732" s="166" t="s">
        <v>229</v>
      </c>
      <c r="G732" s="166" t="s">
        <v>3</v>
      </c>
    </row>
    <row r="733" spans="1:7" ht="22.5" x14ac:dyDescent="0.25">
      <c r="A733" s="167" t="s">
        <v>1932</v>
      </c>
      <c r="B733" s="168" t="s">
        <v>1933</v>
      </c>
      <c r="C733" s="167" t="s">
        <v>242</v>
      </c>
      <c r="D733" s="167" t="s">
        <v>1934</v>
      </c>
      <c r="E733" s="169">
        <v>1.36</v>
      </c>
      <c r="F733" s="170">
        <v>1.0900000000000001</v>
      </c>
      <c r="G733" s="170">
        <v>1.4823999999999999</v>
      </c>
    </row>
    <row r="734" spans="1:7" x14ac:dyDescent="0.25">
      <c r="A734" s="165"/>
      <c r="B734" s="165"/>
      <c r="C734" s="165"/>
      <c r="D734" s="165"/>
      <c r="E734" s="233" t="s">
        <v>309</v>
      </c>
      <c r="F734" s="233"/>
      <c r="G734" s="171">
        <v>1.48</v>
      </c>
    </row>
    <row r="735" spans="1:7" x14ac:dyDescent="0.25">
      <c r="A735" s="165"/>
      <c r="B735" s="165"/>
      <c r="C735" s="165"/>
      <c r="D735" s="165"/>
      <c r="E735" s="234" t="s">
        <v>235</v>
      </c>
      <c r="F735" s="234"/>
      <c r="G735" s="172">
        <v>1.48</v>
      </c>
    </row>
    <row r="736" spans="1:7" x14ac:dyDescent="0.25">
      <c r="A736" s="165"/>
      <c r="B736" s="165"/>
      <c r="C736" s="165"/>
      <c r="D736" s="165"/>
      <c r="E736" s="234" t="s">
        <v>237</v>
      </c>
      <c r="F736" s="234"/>
      <c r="G736" s="172">
        <v>0</v>
      </c>
    </row>
    <row r="737" spans="1:7" x14ac:dyDescent="0.25">
      <c r="A737" s="165"/>
      <c r="B737" s="165"/>
      <c r="C737" s="165"/>
      <c r="D737" s="165"/>
      <c r="E737" s="234" t="s">
        <v>236</v>
      </c>
      <c r="F737" s="234"/>
      <c r="G737" s="172">
        <v>1.48</v>
      </c>
    </row>
    <row r="738" spans="1:7" x14ac:dyDescent="0.25">
      <c r="A738" s="165"/>
      <c r="B738" s="165"/>
      <c r="C738" s="230"/>
      <c r="D738" s="230"/>
      <c r="E738" s="165"/>
      <c r="F738" s="165"/>
      <c r="G738" s="165"/>
    </row>
    <row r="739" spans="1:7" x14ac:dyDescent="0.25">
      <c r="A739" s="231" t="s">
        <v>2092</v>
      </c>
      <c r="B739" s="231"/>
      <c r="C739" s="231"/>
      <c r="D739" s="231"/>
      <c r="E739" s="231"/>
      <c r="F739" s="231"/>
      <c r="G739" s="231"/>
    </row>
    <row r="740" spans="1:7" ht="22.5" x14ac:dyDescent="0.25">
      <c r="A740" s="232" t="s">
        <v>231</v>
      </c>
      <c r="B740" s="232"/>
      <c r="C740" s="166" t="s">
        <v>226</v>
      </c>
      <c r="D740" s="166" t="s">
        <v>227</v>
      </c>
      <c r="E740" s="166" t="s">
        <v>228</v>
      </c>
      <c r="F740" s="166" t="s">
        <v>229</v>
      </c>
      <c r="G740" s="166" t="s">
        <v>3</v>
      </c>
    </row>
    <row r="741" spans="1:7" ht="22.5" x14ac:dyDescent="0.25">
      <c r="A741" s="167" t="s">
        <v>2084</v>
      </c>
      <c r="B741" s="168" t="s">
        <v>2085</v>
      </c>
      <c r="C741" s="167" t="s">
        <v>242</v>
      </c>
      <c r="D741" s="167" t="s">
        <v>232</v>
      </c>
      <c r="E741" s="169">
        <v>1</v>
      </c>
      <c r="F741" s="170">
        <v>14.99</v>
      </c>
      <c r="G741" s="170">
        <v>14.99</v>
      </c>
    </row>
    <row r="742" spans="1:7" ht="33.75" x14ac:dyDescent="0.25">
      <c r="A742" s="167" t="s">
        <v>2086</v>
      </c>
      <c r="B742" s="168" t="s">
        <v>2087</v>
      </c>
      <c r="C742" s="167" t="s">
        <v>242</v>
      </c>
      <c r="D742" s="167" t="s">
        <v>232</v>
      </c>
      <c r="E742" s="169">
        <v>1</v>
      </c>
      <c r="F742" s="170">
        <v>0.09</v>
      </c>
      <c r="G742" s="170">
        <v>0.09</v>
      </c>
    </row>
    <row r="743" spans="1:7" ht="33.75" x14ac:dyDescent="0.25">
      <c r="A743" s="167" t="s">
        <v>2088</v>
      </c>
      <c r="B743" s="168" t="s">
        <v>2089</v>
      </c>
      <c r="C743" s="167" t="s">
        <v>242</v>
      </c>
      <c r="D743" s="167" t="s">
        <v>232</v>
      </c>
      <c r="E743" s="169">
        <v>1</v>
      </c>
      <c r="F743" s="170">
        <v>0</v>
      </c>
      <c r="G743" s="170">
        <v>0</v>
      </c>
    </row>
    <row r="744" spans="1:7" ht="33.75" x14ac:dyDescent="0.25">
      <c r="A744" s="167" t="s">
        <v>2093</v>
      </c>
      <c r="B744" s="168" t="s">
        <v>2094</v>
      </c>
      <c r="C744" s="167" t="s">
        <v>242</v>
      </c>
      <c r="D744" s="167" t="s">
        <v>232</v>
      </c>
      <c r="E744" s="169">
        <v>1</v>
      </c>
      <c r="F744" s="170">
        <v>0.06</v>
      </c>
      <c r="G744" s="170">
        <v>0.06</v>
      </c>
    </row>
    <row r="745" spans="1:7" ht="33.75" x14ac:dyDescent="0.25">
      <c r="A745" s="167" t="s">
        <v>2095</v>
      </c>
      <c r="B745" s="168" t="s">
        <v>2096</v>
      </c>
      <c r="C745" s="167" t="s">
        <v>242</v>
      </c>
      <c r="D745" s="167" t="s">
        <v>232</v>
      </c>
      <c r="E745" s="169">
        <v>1</v>
      </c>
      <c r="F745" s="170">
        <v>1.48</v>
      </c>
      <c r="G745" s="170">
        <v>1.48</v>
      </c>
    </row>
    <row r="746" spans="1:7" x14ac:dyDescent="0.25">
      <c r="A746" s="165"/>
      <c r="B746" s="165"/>
      <c r="C746" s="165"/>
      <c r="D746" s="165"/>
      <c r="E746" s="233" t="s">
        <v>234</v>
      </c>
      <c r="F746" s="233"/>
      <c r="G746" s="171">
        <v>16.62</v>
      </c>
    </row>
    <row r="747" spans="1:7" x14ac:dyDescent="0.25">
      <c r="A747" s="165"/>
      <c r="B747" s="165"/>
      <c r="C747" s="165"/>
      <c r="D747" s="165"/>
      <c r="E747" s="234" t="s">
        <v>235</v>
      </c>
      <c r="F747" s="234"/>
      <c r="G747" s="172">
        <v>27.07</v>
      </c>
    </row>
    <row r="748" spans="1:7" x14ac:dyDescent="0.25">
      <c r="A748" s="165"/>
      <c r="B748" s="165"/>
      <c r="C748" s="165"/>
      <c r="D748" s="165"/>
      <c r="E748" s="234" t="s">
        <v>259</v>
      </c>
      <c r="F748" s="234"/>
      <c r="G748" s="172">
        <v>10.45</v>
      </c>
    </row>
    <row r="749" spans="1:7" x14ac:dyDescent="0.25">
      <c r="A749" s="165"/>
      <c r="B749" s="165"/>
      <c r="C749" s="165"/>
      <c r="D749" s="165"/>
      <c r="E749" s="234" t="s">
        <v>236</v>
      </c>
      <c r="F749" s="234"/>
      <c r="G749" s="172">
        <v>27.07</v>
      </c>
    </row>
    <row r="750" spans="1:7" x14ac:dyDescent="0.25">
      <c r="A750" s="165"/>
      <c r="B750" s="165"/>
      <c r="C750" s="230"/>
      <c r="D750" s="230"/>
      <c r="E750" s="165"/>
      <c r="F750" s="165"/>
      <c r="G750" s="165"/>
    </row>
    <row r="751" spans="1:7" x14ac:dyDescent="0.25">
      <c r="A751" s="231" t="s">
        <v>2097</v>
      </c>
      <c r="B751" s="231"/>
      <c r="C751" s="231"/>
      <c r="D751" s="231"/>
      <c r="E751" s="231"/>
      <c r="F751" s="231"/>
      <c r="G751" s="231"/>
    </row>
    <row r="752" spans="1:7" ht="22.5" x14ac:dyDescent="0.25">
      <c r="A752" s="232" t="s">
        <v>225</v>
      </c>
      <c r="B752" s="232"/>
      <c r="C752" s="166" t="s">
        <v>226</v>
      </c>
      <c r="D752" s="166" t="s">
        <v>227</v>
      </c>
      <c r="E752" s="166" t="s">
        <v>228</v>
      </c>
      <c r="F752" s="166" t="s">
        <v>229</v>
      </c>
      <c r="G752" s="166" t="s">
        <v>3</v>
      </c>
    </row>
    <row r="753" spans="1:7" ht="33.75" x14ac:dyDescent="0.25">
      <c r="A753" s="167" t="s">
        <v>2098</v>
      </c>
      <c r="B753" s="168" t="s">
        <v>2099</v>
      </c>
      <c r="C753" s="167" t="s">
        <v>242</v>
      </c>
      <c r="D753" s="167" t="s">
        <v>133</v>
      </c>
      <c r="E753" s="169">
        <v>1.8032999999999999</v>
      </c>
      <c r="F753" s="170">
        <v>19.893000000000001</v>
      </c>
      <c r="G753" s="170">
        <v>35.873046899999999</v>
      </c>
    </row>
    <row r="754" spans="1:7" ht="45" x14ac:dyDescent="0.25">
      <c r="A754" s="167" t="s">
        <v>2100</v>
      </c>
      <c r="B754" s="168" t="s">
        <v>2101</v>
      </c>
      <c r="C754" s="167" t="s">
        <v>242</v>
      </c>
      <c r="D754" s="167" t="s">
        <v>125</v>
      </c>
      <c r="E754" s="169">
        <v>1.050038</v>
      </c>
      <c r="F754" s="170">
        <v>33.363999999999997</v>
      </c>
      <c r="G754" s="170">
        <v>35.033467831999999</v>
      </c>
    </row>
    <row r="755" spans="1:7" ht="22.5" x14ac:dyDescent="0.25">
      <c r="A755" s="167" t="s">
        <v>314</v>
      </c>
      <c r="B755" s="168" t="s">
        <v>315</v>
      </c>
      <c r="C755" s="167" t="s">
        <v>242</v>
      </c>
      <c r="D755" s="167" t="s">
        <v>238</v>
      </c>
      <c r="E755" s="169">
        <v>6.2799999999999995E-2</v>
      </c>
      <c r="F755" s="170">
        <v>21.1997</v>
      </c>
      <c r="G755" s="170">
        <v>1.33134116</v>
      </c>
    </row>
    <row r="756" spans="1:7" ht="33.75" x14ac:dyDescent="0.25">
      <c r="A756" s="167" t="s">
        <v>2102</v>
      </c>
      <c r="B756" s="168" t="s">
        <v>2103</v>
      </c>
      <c r="C756" s="167" t="s">
        <v>242</v>
      </c>
      <c r="D756" s="167" t="s">
        <v>133</v>
      </c>
      <c r="E756" s="169">
        <v>1.8032999999999999</v>
      </c>
      <c r="F756" s="170">
        <v>23.607500000000002</v>
      </c>
      <c r="G756" s="170">
        <v>42.571404749999999</v>
      </c>
    </row>
    <row r="757" spans="1:7" x14ac:dyDescent="0.25">
      <c r="A757" s="165"/>
      <c r="B757" s="165"/>
      <c r="C757" s="165"/>
      <c r="D757" s="165"/>
      <c r="E757" s="233" t="s">
        <v>230</v>
      </c>
      <c r="F757" s="233"/>
      <c r="G757" s="171">
        <v>114.8</v>
      </c>
    </row>
    <row r="758" spans="1:7" ht="22.5" x14ac:dyDescent="0.25">
      <c r="A758" s="232" t="s">
        <v>231</v>
      </c>
      <c r="B758" s="232"/>
      <c r="C758" s="166" t="s">
        <v>226</v>
      </c>
      <c r="D758" s="166" t="s">
        <v>227</v>
      </c>
      <c r="E758" s="166" t="s">
        <v>228</v>
      </c>
      <c r="F758" s="166" t="s">
        <v>229</v>
      </c>
      <c r="G758" s="166" t="s">
        <v>3</v>
      </c>
    </row>
    <row r="759" spans="1:7" ht="22.5" x14ac:dyDescent="0.25">
      <c r="A759" s="167" t="s">
        <v>316</v>
      </c>
      <c r="B759" s="168" t="s">
        <v>240</v>
      </c>
      <c r="C759" s="167" t="s">
        <v>242</v>
      </c>
      <c r="D759" s="167" t="s">
        <v>232</v>
      </c>
      <c r="E759" s="169">
        <v>0.36470000000000002</v>
      </c>
      <c r="F759" s="170">
        <v>12.84</v>
      </c>
      <c r="G759" s="170">
        <v>4.6827480000000001</v>
      </c>
    </row>
    <row r="760" spans="1:7" ht="22.5" x14ac:dyDescent="0.25">
      <c r="A760" s="167" t="s">
        <v>317</v>
      </c>
      <c r="B760" s="168" t="s">
        <v>318</v>
      </c>
      <c r="C760" s="167" t="s">
        <v>242</v>
      </c>
      <c r="D760" s="167" t="s">
        <v>232</v>
      </c>
      <c r="E760" s="169">
        <v>1.0941000000000001</v>
      </c>
      <c r="F760" s="170">
        <v>14.99</v>
      </c>
      <c r="G760" s="170">
        <v>16.400559000000001</v>
      </c>
    </row>
    <row r="761" spans="1:7" ht="33.75" x14ac:dyDescent="0.25">
      <c r="A761" s="167" t="s">
        <v>2104</v>
      </c>
      <c r="B761" s="168" t="s">
        <v>2105</v>
      </c>
      <c r="C761" s="167" t="s">
        <v>242</v>
      </c>
      <c r="D761" s="167" t="s">
        <v>127</v>
      </c>
      <c r="E761" s="169">
        <v>2.0999999999999999E-3</v>
      </c>
      <c r="F761" s="170">
        <v>402.25</v>
      </c>
      <c r="G761" s="170">
        <v>0.84472499999999995</v>
      </c>
    </row>
    <row r="762" spans="1:7" ht="33.75" x14ac:dyDescent="0.25">
      <c r="A762" s="167" t="s">
        <v>319</v>
      </c>
      <c r="B762" s="168" t="s">
        <v>320</v>
      </c>
      <c r="C762" s="167" t="s">
        <v>242</v>
      </c>
      <c r="D762" s="167" t="s">
        <v>321</v>
      </c>
      <c r="E762" s="169">
        <v>5.1799999999999999E-2</v>
      </c>
      <c r="F762" s="170">
        <v>15.08</v>
      </c>
      <c r="G762" s="170">
        <v>0.78114399999999995</v>
      </c>
    </row>
    <row r="763" spans="1:7" ht="33.75" x14ac:dyDescent="0.25">
      <c r="A763" s="167" t="s">
        <v>322</v>
      </c>
      <c r="B763" s="168" t="s">
        <v>323</v>
      </c>
      <c r="C763" s="167" t="s">
        <v>242</v>
      </c>
      <c r="D763" s="167" t="s">
        <v>311</v>
      </c>
      <c r="E763" s="169">
        <v>1.1900000000000001E-2</v>
      </c>
      <c r="F763" s="170">
        <v>16.62</v>
      </c>
      <c r="G763" s="170">
        <v>0.19777800000000001</v>
      </c>
    </row>
    <row r="764" spans="1:7" x14ac:dyDescent="0.25">
      <c r="A764" s="165"/>
      <c r="B764" s="165"/>
      <c r="C764" s="165"/>
      <c r="D764" s="165"/>
      <c r="E764" s="233" t="s">
        <v>234</v>
      </c>
      <c r="F764" s="233"/>
      <c r="G764" s="171">
        <v>22.9</v>
      </c>
    </row>
    <row r="765" spans="1:7" x14ac:dyDescent="0.25">
      <c r="A765" s="165"/>
      <c r="B765" s="165"/>
      <c r="C765" s="165"/>
      <c r="D765" s="165"/>
      <c r="E765" s="234" t="s">
        <v>235</v>
      </c>
      <c r="F765" s="234"/>
      <c r="G765" s="172">
        <v>151.43</v>
      </c>
    </row>
    <row r="766" spans="1:7" x14ac:dyDescent="0.25">
      <c r="A766" s="165"/>
      <c r="B766" s="165"/>
      <c r="C766" s="165"/>
      <c r="D766" s="165"/>
      <c r="E766" s="234" t="s">
        <v>259</v>
      </c>
      <c r="F766" s="234"/>
      <c r="G766" s="172">
        <v>13.73</v>
      </c>
    </row>
    <row r="767" spans="1:7" x14ac:dyDescent="0.25">
      <c r="A767" s="165"/>
      <c r="B767" s="165"/>
      <c r="C767" s="165"/>
      <c r="D767" s="165"/>
      <c r="E767" s="234" t="s">
        <v>236</v>
      </c>
      <c r="F767" s="234"/>
      <c r="G767" s="172">
        <v>151.43</v>
      </c>
    </row>
    <row r="768" spans="1:7" x14ac:dyDescent="0.25">
      <c r="A768" s="165"/>
      <c r="B768" s="165"/>
      <c r="C768" s="230"/>
      <c r="D768" s="230"/>
      <c r="E768" s="165"/>
      <c r="F768" s="165"/>
      <c r="G768" s="165"/>
    </row>
    <row r="769" spans="1:7" x14ac:dyDescent="0.25">
      <c r="A769" s="231" t="s">
        <v>2106</v>
      </c>
      <c r="B769" s="231"/>
      <c r="C769" s="231"/>
      <c r="D769" s="231"/>
      <c r="E769" s="231"/>
      <c r="F769" s="231"/>
      <c r="G769" s="231"/>
    </row>
    <row r="770" spans="1:7" ht="22.5" x14ac:dyDescent="0.25">
      <c r="A770" s="232" t="s">
        <v>225</v>
      </c>
      <c r="B770" s="232"/>
      <c r="C770" s="166" t="s">
        <v>226</v>
      </c>
      <c r="D770" s="166" t="s">
        <v>227</v>
      </c>
      <c r="E770" s="166" t="s">
        <v>228</v>
      </c>
      <c r="F770" s="166" t="s">
        <v>229</v>
      </c>
      <c r="G770" s="166" t="s">
        <v>3</v>
      </c>
    </row>
    <row r="771" spans="1:7" ht="33.75" x14ac:dyDescent="0.25">
      <c r="A771" s="167" t="s">
        <v>2098</v>
      </c>
      <c r="B771" s="168" t="s">
        <v>2099</v>
      </c>
      <c r="C771" s="167" t="s">
        <v>242</v>
      </c>
      <c r="D771" s="167" t="s">
        <v>133</v>
      </c>
      <c r="E771" s="169">
        <v>1.2307999999999999</v>
      </c>
      <c r="F771" s="170">
        <v>19.893000000000001</v>
      </c>
      <c r="G771" s="170">
        <v>24.484304399999999</v>
      </c>
    </row>
    <row r="772" spans="1:7" ht="45" x14ac:dyDescent="0.25">
      <c r="A772" s="167" t="s">
        <v>2100</v>
      </c>
      <c r="B772" s="168" t="s">
        <v>2101</v>
      </c>
      <c r="C772" s="167" t="s">
        <v>242</v>
      </c>
      <c r="D772" s="167" t="s">
        <v>125</v>
      </c>
      <c r="E772" s="169">
        <v>1.050038</v>
      </c>
      <c r="F772" s="170">
        <v>33.363999999999997</v>
      </c>
      <c r="G772" s="170">
        <v>35.033467831999999</v>
      </c>
    </row>
    <row r="773" spans="1:7" ht="22.5" x14ac:dyDescent="0.25">
      <c r="A773" s="167" t="s">
        <v>314</v>
      </c>
      <c r="B773" s="168" t="s">
        <v>315</v>
      </c>
      <c r="C773" s="167" t="s">
        <v>242</v>
      </c>
      <c r="D773" s="167" t="s">
        <v>238</v>
      </c>
      <c r="E773" s="169">
        <v>5.1700000000000003E-2</v>
      </c>
      <c r="F773" s="170">
        <v>21.1997</v>
      </c>
      <c r="G773" s="170">
        <v>1.09602449</v>
      </c>
    </row>
    <row r="774" spans="1:7" ht="33.75" x14ac:dyDescent="0.25">
      <c r="A774" s="167" t="s">
        <v>2102</v>
      </c>
      <c r="B774" s="168" t="s">
        <v>2103</v>
      </c>
      <c r="C774" s="167" t="s">
        <v>242</v>
      </c>
      <c r="D774" s="167" t="s">
        <v>133</v>
      </c>
      <c r="E774" s="169">
        <v>1.6922999999999999</v>
      </c>
      <c r="F774" s="170">
        <v>23.607500000000002</v>
      </c>
      <c r="G774" s="170">
        <v>39.95097225</v>
      </c>
    </row>
    <row r="775" spans="1:7" x14ac:dyDescent="0.25">
      <c r="A775" s="165"/>
      <c r="B775" s="165"/>
      <c r="C775" s="165"/>
      <c r="D775" s="165"/>
      <c r="E775" s="233" t="s">
        <v>230</v>
      </c>
      <c r="F775" s="233"/>
      <c r="G775" s="171">
        <v>100.56</v>
      </c>
    </row>
    <row r="776" spans="1:7" ht="22.5" x14ac:dyDescent="0.25">
      <c r="A776" s="232" t="s">
        <v>231</v>
      </c>
      <c r="B776" s="232"/>
      <c r="C776" s="166" t="s">
        <v>226</v>
      </c>
      <c r="D776" s="166" t="s">
        <v>227</v>
      </c>
      <c r="E776" s="166" t="s">
        <v>228</v>
      </c>
      <c r="F776" s="166" t="s">
        <v>229</v>
      </c>
      <c r="G776" s="166" t="s">
        <v>3</v>
      </c>
    </row>
    <row r="777" spans="1:7" ht="22.5" x14ac:dyDescent="0.25">
      <c r="A777" s="167" t="s">
        <v>316</v>
      </c>
      <c r="B777" s="168" t="s">
        <v>240</v>
      </c>
      <c r="C777" s="167" t="s">
        <v>242</v>
      </c>
      <c r="D777" s="167" t="s">
        <v>232</v>
      </c>
      <c r="E777" s="169">
        <v>0.25119999999999998</v>
      </c>
      <c r="F777" s="170">
        <v>12.84</v>
      </c>
      <c r="G777" s="170">
        <v>3.2254079999999998</v>
      </c>
    </row>
    <row r="778" spans="1:7" ht="22.5" x14ac:dyDescent="0.25">
      <c r="A778" s="167" t="s">
        <v>317</v>
      </c>
      <c r="B778" s="168" t="s">
        <v>318</v>
      </c>
      <c r="C778" s="167" t="s">
        <v>242</v>
      </c>
      <c r="D778" s="167" t="s">
        <v>232</v>
      </c>
      <c r="E778" s="169">
        <v>0.75349999999999995</v>
      </c>
      <c r="F778" s="170">
        <v>14.99</v>
      </c>
      <c r="G778" s="170">
        <v>11.294964999999999</v>
      </c>
    </row>
    <row r="779" spans="1:7" ht="33.75" x14ac:dyDescent="0.25">
      <c r="A779" s="167" t="s">
        <v>2104</v>
      </c>
      <c r="B779" s="168" t="s">
        <v>2105</v>
      </c>
      <c r="C779" s="167" t="s">
        <v>242</v>
      </c>
      <c r="D779" s="167" t="s">
        <v>127</v>
      </c>
      <c r="E779" s="169">
        <v>1.5E-3</v>
      </c>
      <c r="F779" s="170">
        <v>402.25</v>
      </c>
      <c r="G779" s="170">
        <v>0.60337499999999999</v>
      </c>
    </row>
    <row r="780" spans="1:7" ht="33.75" x14ac:dyDescent="0.25">
      <c r="A780" s="167" t="s">
        <v>319</v>
      </c>
      <c r="B780" s="168" t="s">
        <v>320</v>
      </c>
      <c r="C780" s="167" t="s">
        <v>242</v>
      </c>
      <c r="D780" s="167" t="s">
        <v>321</v>
      </c>
      <c r="E780" s="169">
        <v>3.5900000000000001E-2</v>
      </c>
      <c r="F780" s="170">
        <v>15.08</v>
      </c>
      <c r="G780" s="170">
        <v>0.54137199999999996</v>
      </c>
    </row>
    <row r="781" spans="1:7" ht="33.75" x14ac:dyDescent="0.25">
      <c r="A781" s="167" t="s">
        <v>322</v>
      </c>
      <c r="B781" s="168" t="s">
        <v>323</v>
      </c>
      <c r="C781" s="167" t="s">
        <v>242</v>
      </c>
      <c r="D781" s="167" t="s">
        <v>311</v>
      </c>
      <c r="E781" s="169">
        <v>8.2000000000000007E-3</v>
      </c>
      <c r="F781" s="170">
        <v>16.62</v>
      </c>
      <c r="G781" s="170">
        <v>0.13628399999999999</v>
      </c>
    </row>
    <row r="782" spans="1:7" x14ac:dyDescent="0.25">
      <c r="A782" s="165"/>
      <c r="B782" s="165"/>
      <c r="C782" s="165"/>
      <c r="D782" s="165"/>
      <c r="E782" s="233" t="s">
        <v>234</v>
      </c>
      <c r="F782" s="233"/>
      <c r="G782" s="171">
        <v>15.8</v>
      </c>
    </row>
    <row r="783" spans="1:7" x14ac:dyDescent="0.25">
      <c r="A783" s="165"/>
      <c r="B783" s="165"/>
      <c r="C783" s="165"/>
      <c r="D783" s="165"/>
      <c r="E783" s="234" t="s">
        <v>235</v>
      </c>
      <c r="F783" s="234"/>
      <c r="G783" s="172">
        <v>125.82</v>
      </c>
    </row>
    <row r="784" spans="1:7" x14ac:dyDescent="0.25">
      <c r="A784" s="165"/>
      <c r="B784" s="165"/>
      <c r="C784" s="165"/>
      <c r="D784" s="165"/>
      <c r="E784" s="234" t="s">
        <v>259</v>
      </c>
      <c r="F784" s="234"/>
      <c r="G784" s="172">
        <v>9.4600000000000009</v>
      </c>
    </row>
    <row r="785" spans="1:7" x14ac:dyDescent="0.25">
      <c r="A785" s="165"/>
      <c r="B785" s="165"/>
      <c r="C785" s="165"/>
      <c r="D785" s="165"/>
      <c r="E785" s="234" t="s">
        <v>236</v>
      </c>
      <c r="F785" s="234"/>
      <c r="G785" s="172">
        <v>125.82</v>
      </c>
    </row>
    <row r="786" spans="1:7" x14ac:dyDescent="0.25">
      <c r="A786" s="165"/>
      <c r="B786" s="165"/>
      <c r="C786" s="230"/>
      <c r="D786" s="230"/>
      <c r="E786" s="165"/>
      <c r="F786" s="165"/>
      <c r="G786" s="165"/>
    </row>
    <row r="787" spans="1:7" x14ac:dyDescent="0.25">
      <c r="A787" s="231" t="s">
        <v>2107</v>
      </c>
      <c r="B787" s="231"/>
      <c r="C787" s="231"/>
      <c r="D787" s="231"/>
      <c r="E787" s="231"/>
      <c r="F787" s="231"/>
      <c r="G787" s="231"/>
    </row>
    <row r="788" spans="1:7" ht="22.5" x14ac:dyDescent="0.25">
      <c r="A788" s="232" t="s">
        <v>225</v>
      </c>
      <c r="B788" s="232"/>
      <c r="C788" s="166" t="s">
        <v>226</v>
      </c>
      <c r="D788" s="166" t="s">
        <v>227</v>
      </c>
      <c r="E788" s="166" t="s">
        <v>228</v>
      </c>
      <c r="F788" s="166" t="s">
        <v>229</v>
      </c>
      <c r="G788" s="166" t="s">
        <v>3</v>
      </c>
    </row>
    <row r="789" spans="1:7" ht="33.75" x14ac:dyDescent="0.25">
      <c r="A789" s="167" t="s">
        <v>2098</v>
      </c>
      <c r="B789" s="168" t="s">
        <v>2099</v>
      </c>
      <c r="C789" s="167" t="s">
        <v>242</v>
      </c>
      <c r="D789" s="167" t="s">
        <v>133</v>
      </c>
      <c r="E789" s="169">
        <v>2.6139000000000001</v>
      </c>
      <c r="F789" s="170">
        <v>19.893000000000001</v>
      </c>
      <c r="G789" s="170">
        <v>51.9983127</v>
      </c>
    </row>
    <row r="790" spans="1:7" ht="45" x14ac:dyDescent="0.25">
      <c r="A790" s="167" t="s">
        <v>2100</v>
      </c>
      <c r="B790" s="168" t="s">
        <v>2101</v>
      </c>
      <c r="C790" s="167" t="s">
        <v>242</v>
      </c>
      <c r="D790" s="167" t="s">
        <v>125</v>
      </c>
      <c r="E790" s="169">
        <v>1.050038</v>
      </c>
      <c r="F790" s="170">
        <v>33.363999999999997</v>
      </c>
      <c r="G790" s="170">
        <v>35.033467831999999</v>
      </c>
    </row>
    <row r="791" spans="1:7" ht="22.5" x14ac:dyDescent="0.25">
      <c r="A791" s="167" t="s">
        <v>314</v>
      </c>
      <c r="B791" s="168" t="s">
        <v>315</v>
      </c>
      <c r="C791" s="167" t="s">
        <v>242</v>
      </c>
      <c r="D791" s="167" t="s">
        <v>238</v>
      </c>
      <c r="E791" s="169">
        <v>7.8399999999999997E-2</v>
      </c>
      <c r="F791" s="170">
        <v>21.1997</v>
      </c>
      <c r="G791" s="170">
        <v>1.6620564799999999</v>
      </c>
    </row>
    <row r="792" spans="1:7" ht="33.75" x14ac:dyDescent="0.25">
      <c r="A792" s="167" t="s">
        <v>2102</v>
      </c>
      <c r="B792" s="168" t="s">
        <v>2103</v>
      </c>
      <c r="C792" s="167" t="s">
        <v>242</v>
      </c>
      <c r="D792" s="167" t="s">
        <v>133</v>
      </c>
      <c r="E792" s="169">
        <v>1.9603999999999999</v>
      </c>
      <c r="F792" s="170">
        <v>23.607500000000002</v>
      </c>
      <c r="G792" s="170">
        <v>46.280143000000002</v>
      </c>
    </row>
    <row r="793" spans="1:7" x14ac:dyDescent="0.25">
      <c r="A793" s="165"/>
      <c r="B793" s="165"/>
      <c r="C793" s="165"/>
      <c r="D793" s="165"/>
      <c r="E793" s="233" t="s">
        <v>230</v>
      </c>
      <c r="F793" s="233"/>
      <c r="G793" s="171">
        <v>134.97</v>
      </c>
    </row>
    <row r="794" spans="1:7" ht="22.5" x14ac:dyDescent="0.25">
      <c r="A794" s="232" t="s">
        <v>231</v>
      </c>
      <c r="B794" s="232"/>
      <c r="C794" s="166" t="s">
        <v>226</v>
      </c>
      <c r="D794" s="166" t="s">
        <v>227</v>
      </c>
      <c r="E794" s="166" t="s">
        <v>228</v>
      </c>
      <c r="F794" s="166" t="s">
        <v>229</v>
      </c>
      <c r="G794" s="166" t="s">
        <v>3</v>
      </c>
    </row>
    <row r="795" spans="1:7" ht="22.5" x14ac:dyDescent="0.25">
      <c r="A795" s="167" t="s">
        <v>316</v>
      </c>
      <c r="B795" s="168" t="s">
        <v>240</v>
      </c>
      <c r="C795" s="167" t="s">
        <v>242</v>
      </c>
      <c r="D795" s="167" t="s">
        <v>232</v>
      </c>
      <c r="E795" s="169">
        <v>0.6018</v>
      </c>
      <c r="F795" s="170">
        <v>12.84</v>
      </c>
      <c r="G795" s="170">
        <v>7.727112</v>
      </c>
    </row>
    <row r="796" spans="1:7" ht="22.5" x14ac:dyDescent="0.25">
      <c r="A796" s="167" t="s">
        <v>317</v>
      </c>
      <c r="B796" s="168" t="s">
        <v>318</v>
      </c>
      <c r="C796" s="167" t="s">
        <v>242</v>
      </c>
      <c r="D796" s="167" t="s">
        <v>232</v>
      </c>
      <c r="E796" s="169">
        <v>1.8052999999999999</v>
      </c>
      <c r="F796" s="170">
        <v>14.99</v>
      </c>
      <c r="G796" s="170">
        <v>27.061447000000001</v>
      </c>
    </row>
    <row r="797" spans="1:7" ht="33.75" x14ac:dyDescent="0.25">
      <c r="A797" s="167" t="s">
        <v>2104</v>
      </c>
      <c r="B797" s="168" t="s">
        <v>2105</v>
      </c>
      <c r="C797" s="167" t="s">
        <v>242</v>
      </c>
      <c r="D797" s="167" t="s">
        <v>127</v>
      </c>
      <c r="E797" s="169">
        <v>3.0999999999999999E-3</v>
      </c>
      <c r="F797" s="170">
        <v>402.25</v>
      </c>
      <c r="G797" s="170">
        <v>1.2469749999999999</v>
      </c>
    </row>
    <row r="798" spans="1:7" ht="33.75" x14ac:dyDescent="0.25">
      <c r="A798" s="167" t="s">
        <v>319</v>
      </c>
      <c r="B798" s="168" t="s">
        <v>320</v>
      </c>
      <c r="C798" s="167" t="s">
        <v>242</v>
      </c>
      <c r="D798" s="167" t="s">
        <v>321</v>
      </c>
      <c r="E798" s="169">
        <v>7.4399999999999994E-2</v>
      </c>
      <c r="F798" s="170">
        <v>15.08</v>
      </c>
      <c r="G798" s="170">
        <v>1.1219520000000001</v>
      </c>
    </row>
    <row r="799" spans="1:7" ht="33.75" x14ac:dyDescent="0.25">
      <c r="A799" s="167" t="s">
        <v>322</v>
      </c>
      <c r="B799" s="168" t="s">
        <v>323</v>
      </c>
      <c r="C799" s="167" t="s">
        <v>242</v>
      </c>
      <c r="D799" s="167" t="s">
        <v>311</v>
      </c>
      <c r="E799" s="169">
        <v>1.7000000000000001E-2</v>
      </c>
      <c r="F799" s="170">
        <v>16.62</v>
      </c>
      <c r="G799" s="170">
        <v>0.28254000000000001</v>
      </c>
    </row>
    <row r="800" spans="1:7" x14ac:dyDescent="0.25">
      <c r="A800" s="165"/>
      <c r="B800" s="165"/>
      <c r="C800" s="165"/>
      <c r="D800" s="165"/>
      <c r="E800" s="233" t="s">
        <v>234</v>
      </c>
      <c r="F800" s="233"/>
      <c r="G800" s="171">
        <v>37.44</v>
      </c>
    </row>
    <row r="801" spans="1:7" x14ac:dyDescent="0.25">
      <c r="A801" s="165"/>
      <c r="B801" s="165"/>
      <c r="C801" s="165"/>
      <c r="D801" s="165"/>
      <c r="E801" s="234" t="s">
        <v>235</v>
      </c>
      <c r="F801" s="234"/>
      <c r="G801" s="172">
        <v>194.89</v>
      </c>
    </row>
    <row r="802" spans="1:7" x14ac:dyDescent="0.25">
      <c r="A802" s="165"/>
      <c r="B802" s="165"/>
      <c r="C802" s="165"/>
      <c r="D802" s="165"/>
      <c r="E802" s="234" t="s">
        <v>259</v>
      </c>
      <c r="F802" s="234"/>
      <c r="G802" s="172">
        <v>22.48</v>
      </c>
    </row>
    <row r="803" spans="1:7" x14ac:dyDescent="0.25">
      <c r="A803" s="165"/>
      <c r="B803" s="165"/>
      <c r="C803" s="165"/>
      <c r="D803" s="165"/>
      <c r="E803" s="234" t="s">
        <v>236</v>
      </c>
      <c r="F803" s="234"/>
      <c r="G803" s="172">
        <v>194.89</v>
      </c>
    </row>
    <row r="804" spans="1:7" x14ac:dyDescent="0.25">
      <c r="A804" s="165"/>
      <c r="B804" s="165"/>
      <c r="C804" s="230"/>
      <c r="D804" s="230"/>
      <c r="E804" s="165"/>
      <c r="F804" s="165"/>
      <c r="G804" s="165"/>
    </row>
    <row r="805" spans="1:7" x14ac:dyDescent="0.25">
      <c r="A805" s="231" t="s">
        <v>2108</v>
      </c>
      <c r="B805" s="231"/>
      <c r="C805" s="231"/>
      <c r="D805" s="231"/>
      <c r="E805" s="231"/>
      <c r="F805" s="231"/>
      <c r="G805" s="231"/>
    </row>
    <row r="806" spans="1:7" ht="22.5" x14ac:dyDescent="0.25">
      <c r="A806" s="232" t="s">
        <v>225</v>
      </c>
      <c r="B806" s="232"/>
      <c r="C806" s="166" t="s">
        <v>226</v>
      </c>
      <c r="D806" s="166" t="s">
        <v>227</v>
      </c>
      <c r="E806" s="166" t="s">
        <v>228</v>
      </c>
      <c r="F806" s="166" t="s">
        <v>229</v>
      </c>
      <c r="G806" s="166" t="s">
        <v>3</v>
      </c>
    </row>
    <row r="807" spans="1:7" ht="33.75" x14ac:dyDescent="0.25">
      <c r="A807" s="167" t="s">
        <v>2098</v>
      </c>
      <c r="B807" s="168" t="s">
        <v>2099</v>
      </c>
      <c r="C807" s="167" t="s">
        <v>242</v>
      </c>
      <c r="D807" s="167" t="s">
        <v>133</v>
      </c>
      <c r="E807" s="169">
        <v>1.2307999999999999</v>
      </c>
      <c r="F807" s="170">
        <v>19.893000000000001</v>
      </c>
      <c r="G807" s="170">
        <v>24.484304399999999</v>
      </c>
    </row>
    <row r="808" spans="1:7" ht="45" x14ac:dyDescent="0.25">
      <c r="A808" s="167" t="s">
        <v>2100</v>
      </c>
      <c r="B808" s="168" t="s">
        <v>2101</v>
      </c>
      <c r="C808" s="167" t="s">
        <v>242</v>
      </c>
      <c r="D808" s="167" t="s">
        <v>125</v>
      </c>
      <c r="E808" s="169">
        <v>1.050038</v>
      </c>
      <c r="F808" s="170">
        <v>33.363999999999997</v>
      </c>
      <c r="G808" s="170">
        <v>35.033467831999999</v>
      </c>
    </row>
    <row r="809" spans="1:7" ht="22.5" x14ac:dyDescent="0.25">
      <c r="A809" s="167" t="s">
        <v>314</v>
      </c>
      <c r="B809" s="168" t="s">
        <v>315</v>
      </c>
      <c r="C809" s="167" t="s">
        <v>242</v>
      </c>
      <c r="D809" s="167" t="s">
        <v>238</v>
      </c>
      <c r="E809" s="169">
        <v>5.1700000000000003E-2</v>
      </c>
      <c r="F809" s="170">
        <v>21.1997</v>
      </c>
      <c r="G809" s="170">
        <v>1.09602449</v>
      </c>
    </row>
    <row r="810" spans="1:7" ht="33.75" x14ac:dyDescent="0.25">
      <c r="A810" s="167" t="s">
        <v>2102</v>
      </c>
      <c r="B810" s="168" t="s">
        <v>2103</v>
      </c>
      <c r="C810" s="167" t="s">
        <v>242</v>
      </c>
      <c r="D810" s="167" t="s">
        <v>133</v>
      </c>
      <c r="E810" s="169">
        <v>1.6922999999999999</v>
      </c>
      <c r="F810" s="170">
        <v>23.607500000000002</v>
      </c>
      <c r="G810" s="170">
        <v>39.95097225</v>
      </c>
    </row>
    <row r="811" spans="1:7" x14ac:dyDescent="0.25">
      <c r="A811" s="165"/>
      <c r="B811" s="165"/>
      <c r="C811" s="165"/>
      <c r="D811" s="165"/>
      <c r="E811" s="233" t="s">
        <v>230</v>
      </c>
      <c r="F811" s="233"/>
      <c r="G811" s="171">
        <v>100.56</v>
      </c>
    </row>
    <row r="812" spans="1:7" ht="22.5" x14ac:dyDescent="0.25">
      <c r="A812" s="232" t="s">
        <v>231</v>
      </c>
      <c r="B812" s="232"/>
      <c r="C812" s="166" t="s">
        <v>226</v>
      </c>
      <c r="D812" s="166" t="s">
        <v>227</v>
      </c>
      <c r="E812" s="166" t="s">
        <v>228</v>
      </c>
      <c r="F812" s="166" t="s">
        <v>229</v>
      </c>
      <c r="G812" s="166" t="s">
        <v>3</v>
      </c>
    </row>
    <row r="813" spans="1:7" ht="22.5" x14ac:dyDescent="0.25">
      <c r="A813" s="167" t="s">
        <v>316</v>
      </c>
      <c r="B813" s="168" t="s">
        <v>240</v>
      </c>
      <c r="C813" s="167" t="s">
        <v>242</v>
      </c>
      <c r="D813" s="167" t="s">
        <v>232</v>
      </c>
      <c r="E813" s="169">
        <v>0.28439999999999999</v>
      </c>
      <c r="F813" s="170">
        <v>12.84</v>
      </c>
      <c r="G813" s="170">
        <v>3.6516959999999998</v>
      </c>
    </row>
    <row r="814" spans="1:7" ht="22.5" x14ac:dyDescent="0.25">
      <c r="A814" s="167" t="s">
        <v>317</v>
      </c>
      <c r="B814" s="168" t="s">
        <v>318</v>
      </c>
      <c r="C814" s="167" t="s">
        <v>242</v>
      </c>
      <c r="D814" s="167" t="s">
        <v>232</v>
      </c>
      <c r="E814" s="169">
        <v>0.85319999999999996</v>
      </c>
      <c r="F814" s="170">
        <v>14.99</v>
      </c>
      <c r="G814" s="170">
        <v>12.789467999999999</v>
      </c>
    </row>
    <row r="815" spans="1:7" ht="33.75" x14ac:dyDescent="0.25">
      <c r="A815" s="167" t="s">
        <v>2104</v>
      </c>
      <c r="B815" s="168" t="s">
        <v>2105</v>
      </c>
      <c r="C815" s="167" t="s">
        <v>242</v>
      </c>
      <c r="D815" s="167" t="s">
        <v>127</v>
      </c>
      <c r="E815" s="169">
        <v>1.5E-3</v>
      </c>
      <c r="F815" s="170">
        <v>402.25</v>
      </c>
      <c r="G815" s="170">
        <v>0.60337499999999999</v>
      </c>
    </row>
    <row r="816" spans="1:7" ht="33.75" x14ac:dyDescent="0.25">
      <c r="A816" s="167" t="s">
        <v>319</v>
      </c>
      <c r="B816" s="168" t="s">
        <v>320</v>
      </c>
      <c r="C816" s="167" t="s">
        <v>242</v>
      </c>
      <c r="D816" s="167" t="s">
        <v>321</v>
      </c>
      <c r="E816" s="169">
        <v>3.32E-2</v>
      </c>
      <c r="F816" s="170">
        <v>15.08</v>
      </c>
      <c r="G816" s="170">
        <v>0.50065599999999999</v>
      </c>
    </row>
    <row r="817" spans="1:7" ht="33.75" x14ac:dyDescent="0.25">
      <c r="A817" s="167" t="s">
        <v>322</v>
      </c>
      <c r="B817" s="168" t="s">
        <v>323</v>
      </c>
      <c r="C817" s="167" t="s">
        <v>242</v>
      </c>
      <c r="D817" s="167" t="s">
        <v>311</v>
      </c>
      <c r="E817" s="169">
        <v>7.6E-3</v>
      </c>
      <c r="F817" s="170">
        <v>16.62</v>
      </c>
      <c r="G817" s="170">
        <v>0.12631200000000001</v>
      </c>
    </row>
    <row r="818" spans="1:7" x14ac:dyDescent="0.25">
      <c r="A818" s="165"/>
      <c r="B818" s="165"/>
      <c r="C818" s="165"/>
      <c r="D818" s="165"/>
      <c r="E818" s="233" t="s">
        <v>234</v>
      </c>
      <c r="F818" s="233"/>
      <c r="G818" s="171">
        <v>17.670000000000002</v>
      </c>
    </row>
    <row r="819" spans="1:7" x14ac:dyDescent="0.25">
      <c r="A819" s="165"/>
      <c r="B819" s="165"/>
      <c r="C819" s="165"/>
      <c r="D819" s="165"/>
      <c r="E819" s="234" t="s">
        <v>235</v>
      </c>
      <c r="F819" s="234"/>
      <c r="G819" s="172">
        <v>128.85</v>
      </c>
    </row>
    <row r="820" spans="1:7" x14ac:dyDescent="0.25">
      <c r="A820" s="165"/>
      <c r="B820" s="165"/>
      <c r="C820" s="165"/>
      <c r="D820" s="165"/>
      <c r="E820" s="234" t="s">
        <v>259</v>
      </c>
      <c r="F820" s="234"/>
      <c r="G820" s="172">
        <v>10.62</v>
      </c>
    </row>
    <row r="821" spans="1:7" x14ac:dyDescent="0.25">
      <c r="A821" s="165"/>
      <c r="B821" s="165"/>
      <c r="C821" s="165"/>
      <c r="D821" s="165"/>
      <c r="E821" s="234" t="s">
        <v>236</v>
      </c>
      <c r="F821" s="234"/>
      <c r="G821" s="172">
        <v>128.85</v>
      </c>
    </row>
    <row r="822" spans="1:7" x14ac:dyDescent="0.25">
      <c r="A822" s="165"/>
      <c r="B822" s="165"/>
      <c r="C822" s="230"/>
      <c r="D822" s="230"/>
      <c r="E822" s="165"/>
      <c r="F822" s="165"/>
      <c r="G822" s="165"/>
    </row>
    <row r="823" spans="1:7" x14ac:dyDescent="0.25">
      <c r="A823" s="231" t="s">
        <v>2109</v>
      </c>
      <c r="B823" s="231"/>
      <c r="C823" s="231"/>
      <c r="D823" s="231"/>
      <c r="E823" s="231"/>
      <c r="F823" s="231"/>
      <c r="G823" s="231"/>
    </row>
    <row r="824" spans="1:7" ht="22.5" x14ac:dyDescent="0.25">
      <c r="A824" s="232" t="s">
        <v>225</v>
      </c>
      <c r="B824" s="232"/>
      <c r="C824" s="166" t="s">
        <v>226</v>
      </c>
      <c r="D824" s="166" t="s">
        <v>227</v>
      </c>
      <c r="E824" s="166" t="s">
        <v>228</v>
      </c>
      <c r="F824" s="166" t="s">
        <v>229</v>
      </c>
      <c r="G824" s="166" t="s">
        <v>3</v>
      </c>
    </row>
    <row r="825" spans="1:7" ht="33.75" x14ac:dyDescent="0.25">
      <c r="A825" s="167" t="s">
        <v>2110</v>
      </c>
      <c r="B825" s="168" t="s">
        <v>2111</v>
      </c>
      <c r="C825" s="167" t="s">
        <v>242</v>
      </c>
      <c r="D825" s="167" t="s">
        <v>128</v>
      </c>
      <c r="E825" s="169">
        <v>4.8166000000000002</v>
      </c>
      <c r="F825" s="170">
        <v>0.874</v>
      </c>
      <c r="G825" s="170">
        <v>4.2097084000000002</v>
      </c>
    </row>
    <row r="826" spans="1:7" ht="45" x14ac:dyDescent="0.25">
      <c r="A826" s="167" t="s">
        <v>2112</v>
      </c>
      <c r="B826" s="168" t="s">
        <v>2113</v>
      </c>
      <c r="C826" s="167" t="s">
        <v>242</v>
      </c>
      <c r="D826" s="167" t="s">
        <v>133</v>
      </c>
      <c r="E826" s="169">
        <v>6.8503999999999996</v>
      </c>
      <c r="F826" s="170">
        <v>16.805499999999999</v>
      </c>
      <c r="G826" s="170">
        <v>115.1243972</v>
      </c>
    </row>
    <row r="827" spans="1:7" ht="33.75" x14ac:dyDescent="0.25">
      <c r="A827" s="167" t="s">
        <v>2114</v>
      </c>
      <c r="B827" s="168" t="s">
        <v>2115</v>
      </c>
      <c r="C827" s="167" t="s">
        <v>242</v>
      </c>
      <c r="D827" s="167" t="s">
        <v>128</v>
      </c>
      <c r="E827" s="169">
        <v>0.54730000000000001</v>
      </c>
      <c r="F827" s="170">
        <v>507.83199999999999</v>
      </c>
      <c r="G827" s="170">
        <v>277.93645359999999</v>
      </c>
    </row>
    <row r="828" spans="1:7" ht="22.5" x14ac:dyDescent="0.25">
      <c r="A828" s="167" t="s">
        <v>1337</v>
      </c>
      <c r="B828" s="168" t="s">
        <v>1338</v>
      </c>
      <c r="C828" s="167" t="s">
        <v>242</v>
      </c>
      <c r="D828" s="167" t="s">
        <v>1339</v>
      </c>
      <c r="E828" s="169">
        <v>0.88290000000000002</v>
      </c>
      <c r="F828" s="170">
        <v>35.314799999999998</v>
      </c>
      <c r="G828" s="170">
        <v>31.179436920000001</v>
      </c>
    </row>
    <row r="829" spans="1:7" x14ac:dyDescent="0.25">
      <c r="A829" s="165"/>
      <c r="B829" s="165"/>
      <c r="C829" s="165"/>
      <c r="D829" s="165"/>
      <c r="E829" s="233" t="s">
        <v>230</v>
      </c>
      <c r="F829" s="233"/>
      <c r="G829" s="171">
        <v>428.45</v>
      </c>
    </row>
    <row r="830" spans="1:7" ht="22.5" x14ac:dyDescent="0.25">
      <c r="A830" s="232" t="s">
        <v>231</v>
      </c>
      <c r="B830" s="232"/>
      <c r="C830" s="166" t="s">
        <v>226</v>
      </c>
      <c r="D830" s="166" t="s">
        <v>227</v>
      </c>
      <c r="E830" s="166" t="s">
        <v>228</v>
      </c>
      <c r="F830" s="166" t="s">
        <v>229</v>
      </c>
      <c r="G830" s="166" t="s">
        <v>3</v>
      </c>
    </row>
    <row r="831" spans="1:7" x14ac:dyDescent="0.25">
      <c r="A831" s="167" t="s">
        <v>327</v>
      </c>
      <c r="B831" s="168" t="s">
        <v>239</v>
      </c>
      <c r="C831" s="167" t="s">
        <v>242</v>
      </c>
      <c r="D831" s="167" t="s">
        <v>232</v>
      </c>
      <c r="E831" s="169">
        <v>0.3826</v>
      </c>
      <c r="F831" s="170">
        <v>15.18</v>
      </c>
      <c r="G831" s="170">
        <v>5.807868</v>
      </c>
    </row>
    <row r="832" spans="1:7" x14ac:dyDescent="0.25">
      <c r="A832" s="167" t="s">
        <v>328</v>
      </c>
      <c r="B832" s="168" t="s">
        <v>233</v>
      </c>
      <c r="C832" s="167" t="s">
        <v>242</v>
      </c>
      <c r="D832" s="167" t="s">
        <v>232</v>
      </c>
      <c r="E832" s="169">
        <v>0.191</v>
      </c>
      <c r="F832" s="170">
        <v>12.64</v>
      </c>
      <c r="G832" s="170">
        <v>2.4142399999999999</v>
      </c>
    </row>
    <row r="833" spans="1:7" x14ac:dyDescent="0.25">
      <c r="A833" s="165"/>
      <c r="B833" s="165"/>
      <c r="C833" s="165"/>
      <c r="D833" s="165"/>
      <c r="E833" s="233" t="s">
        <v>234</v>
      </c>
      <c r="F833" s="233"/>
      <c r="G833" s="171">
        <v>8.2200000000000006</v>
      </c>
    </row>
    <row r="834" spans="1:7" x14ac:dyDescent="0.25">
      <c r="A834" s="165"/>
      <c r="B834" s="165"/>
      <c r="C834" s="165"/>
      <c r="D834" s="165"/>
      <c r="E834" s="234" t="s">
        <v>235</v>
      </c>
      <c r="F834" s="234"/>
      <c r="G834" s="172">
        <v>443.25</v>
      </c>
    </row>
    <row r="835" spans="1:7" x14ac:dyDescent="0.25">
      <c r="A835" s="165"/>
      <c r="B835" s="165"/>
      <c r="C835" s="165"/>
      <c r="D835" s="165"/>
      <c r="E835" s="234" t="s">
        <v>259</v>
      </c>
      <c r="F835" s="234"/>
      <c r="G835" s="172">
        <v>6.58</v>
      </c>
    </row>
    <row r="836" spans="1:7" x14ac:dyDescent="0.25">
      <c r="A836" s="165"/>
      <c r="B836" s="165"/>
      <c r="C836" s="165"/>
      <c r="D836" s="165"/>
      <c r="E836" s="234" t="s">
        <v>236</v>
      </c>
      <c r="F836" s="234"/>
      <c r="G836" s="172">
        <v>443.25</v>
      </c>
    </row>
    <row r="837" spans="1:7" x14ac:dyDescent="0.25">
      <c r="A837" s="165"/>
      <c r="B837" s="165"/>
      <c r="C837" s="230"/>
      <c r="D837" s="230"/>
      <c r="E837" s="165"/>
      <c r="F837" s="165"/>
      <c r="G837" s="165"/>
    </row>
    <row r="838" spans="1:7" x14ac:dyDescent="0.25">
      <c r="A838" s="231" t="s">
        <v>2116</v>
      </c>
      <c r="B838" s="231"/>
      <c r="C838" s="231"/>
      <c r="D838" s="231"/>
      <c r="E838" s="231"/>
      <c r="F838" s="231"/>
      <c r="G838" s="231"/>
    </row>
    <row r="839" spans="1:7" ht="22.5" x14ac:dyDescent="0.25">
      <c r="A839" s="232" t="s">
        <v>231</v>
      </c>
      <c r="B839" s="232"/>
      <c r="C839" s="166" t="s">
        <v>226</v>
      </c>
      <c r="D839" s="166" t="s">
        <v>227</v>
      </c>
      <c r="E839" s="166" t="s">
        <v>228</v>
      </c>
      <c r="F839" s="166" t="s">
        <v>229</v>
      </c>
      <c r="G839" s="166" t="s">
        <v>3</v>
      </c>
    </row>
    <row r="840" spans="1:7" x14ac:dyDescent="0.25">
      <c r="A840" s="167" t="s">
        <v>328</v>
      </c>
      <c r="B840" s="168" t="s">
        <v>233</v>
      </c>
      <c r="C840" s="167" t="s">
        <v>242</v>
      </c>
      <c r="D840" s="167" t="s">
        <v>232</v>
      </c>
      <c r="E840" s="169">
        <v>2.3986000000000001</v>
      </c>
      <c r="F840" s="170">
        <v>12.64</v>
      </c>
      <c r="G840" s="170">
        <v>30.318304000000001</v>
      </c>
    </row>
    <row r="841" spans="1:7" x14ac:dyDescent="0.25">
      <c r="A841" s="165"/>
      <c r="B841" s="165"/>
      <c r="C841" s="165"/>
      <c r="D841" s="165"/>
      <c r="E841" s="233" t="s">
        <v>234</v>
      </c>
      <c r="F841" s="233"/>
      <c r="G841" s="171">
        <v>30.32</v>
      </c>
    </row>
    <row r="842" spans="1:7" x14ac:dyDescent="0.25">
      <c r="A842" s="165"/>
      <c r="B842" s="165"/>
      <c r="C842" s="165"/>
      <c r="D842" s="165"/>
      <c r="E842" s="234" t="s">
        <v>235</v>
      </c>
      <c r="F842" s="234"/>
      <c r="G842" s="172">
        <v>46.77</v>
      </c>
    </row>
    <row r="843" spans="1:7" x14ac:dyDescent="0.25">
      <c r="A843" s="165"/>
      <c r="B843" s="165"/>
      <c r="C843" s="165"/>
      <c r="D843" s="165"/>
      <c r="E843" s="234" t="s">
        <v>259</v>
      </c>
      <c r="F843" s="234"/>
      <c r="G843" s="172">
        <v>16.45</v>
      </c>
    </row>
    <row r="844" spans="1:7" x14ac:dyDescent="0.25">
      <c r="A844" s="165"/>
      <c r="B844" s="165"/>
      <c r="C844" s="165"/>
      <c r="D844" s="165"/>
      <c r="E844" s="234" t="s">
        <v>236</v>
      </c>
      <c r="F844" s="234"/>
      <c r="G844" s="172">
        <v>46.77</v>
      </c>
    </row>
    <row r="845" spans="1:7" x14ac:dyDescent="0.25">
      <c r="A845" s="165"/>
      <c r="B845" s="165"/>
      <c r="C845" s="230"/>
      <c r="D845" s="230"/>
      <c r="E845" s="165"/>
      <c r="F845" s="165"/>
      <c r="G845" s="165"/>
    </row>
    <row r="846" spans="1:7" x14ac:dyDescent="0.25">
      <c r="A846" s="231" t="s">
        <v>2117</v>
      </c>
      <c r="B846" s="231"/>
      <c r="C846" s="231"/>
      <c r="D846" s="231"/>
      <c r="E846" s="231"/>
      <c r="F846" s="231"/>
      <c r="G846" s="231"/>
    </row>
    <row r="847" spans="1:7" ht="22.5" x14ac:dyDescent="0.25">
      <c r="A847" s="232" t="s">
        <v>1130</v>
      </c>
      <c r="B847" s="232"/>
      <c r="C847" s="166" t="s">
        <v>226</v>
      </c>
      <c r="D847" s="166" t="s">
        <v>227</v>
      </c>
      <c r="E847" s="166" t="s">
        <v>228</v>
      </c>
      <c r="F847" s="166" t="s">
        <v>229</v>
      </c>
      <c r="G847" s="166" t="s">
        <v>3</v>
      </c>
    </row>
    <row r="848" spans="1:7" ht="33.75" x14ac:dyDescent="0.25">
      <c r="A848" s="167" t="s">
        <v>2118</v>
      </c>
      <c r="B848" s="168" t="s">
        <v>2119</v>
      </c>
      <c r="C848" s="167" t="s">
        <v>242</v>
      </c>
      <c r="D848" s="167" t="s">
        <v>128</v>
      </c>
      <c r="E848" s="169">
        <v>6.3999999999999997E-5</v>
      </c>
      <c r="F848" s="170">
        <v>4884.4799999999996</v>
      </c>
      <c r="G848" s="170">
        <v>0.31260672</v>
      </c>
    </row>
    <row r="849" spans="1:7" x14ac:dyDescent="0.25">
      <c r="A849" s="165"/>
      <c r="B849" s="165"/>
      <c r="C849" s="165"/>
      <c r="D849" s="165"/>
      <c r="E849" s="233" t="s">
        <v>1138</v>
      </c>
      <c r="F849" s="233"/>
      <c r="G849" s="171">
        <v>0.31</v>
      </c>
    </row>
    <row r="850" spans="1:7" x14ac:dyDescent="0.25">
      <c r="A850" s="165"/>
      <c r="B850" s="165"/>
      <c r="C850" s="165"/>
      <c r="D850" s="165"/>
      <c r="E850" s="234" t="s">
        <v>235</v>
      </c>
      <c r="F850" s="234"/>
      <c r="G850" s="172">
        <v>0.31</v>
      </c>
    </row>
    <row r="851" spans="1:7" x14ac:dyDescent="0.25">
      <c r="A851" s="165"/>
      <c r="B851" s="165"/>
      <c r="C851" s="165"/>
      <c r="D851" s="165"/>
      <c r="E851" s="234" t="s">
        <v>237</v>
      </c>
      <c r="F851" s="234"/>
      <c r="G851" s="172">
        <v>0</v>
      </c>
    </row>
    <row r="852" spans="1:7" x14ac:dyDescent="0.25">
      <c r="A852" s="165"/>
      <c r="B852" s="165"/>
      <c r="C852" s="165"/>
      <c r="D852" s="165"/>
      <c r="E852" s="234" t="s">
        <v>236</v>
      </c>
      <c r="F852" s="234"/>
      <c r="G852" s="172">
        <v>0.31</v>
      </c>
    </row>
    <row r="853" spans="1:7" x14ac:dyDescent="0.25">
      <c r="A853" s="165"/>
      <c r="B853" s="165"/>
      <c r="C853" s="230"/>
      <c r="D853" s="230"/>
      <c r="E853" s="165"/>
      <c r="F853" s="165"/>
      <c r="G853" s="165"/>
    </row>
    <row r="854" spans="1:7" x14ac:dyDescent="0.25">
      <c r="A854" s="231" t="s">
        <v>2120</v>
      </c>
      <c r="B854" s="231"/>
      <c r="C854" s="231"/>
      <c r="D854" s="231"/>
      <c r="E854" s="231"/>
      <c r="F854" s="231"/>
      <c r="G854" s="231"/>
    </row>
    <row r="855" spans="1:7" ht="22.5" x14ac:dyDescent="0.25">
      <c r="A855" s="232" t="s">
        <v>1130</v>
      </c>
      <c r="B855" s="232"/>
      <c r="C855" s="166" t="s">
        <v>226</v>
      </c>
      <c r="D855" s="166" t="s">
        <v>227</v>
      </c>
      <c r="E855" s="166" t="s">
        <v>228</v>
      </c>
      <c r="F855" s="166" t="s">
        <v>229</v>
      </c>
      <c r="G855" s="166" t="s">
        <v>3</v>
      </c>
    </row>
    <row r="856" spans="1:7" ht="33.75" x14ac:dyDescent="0.25">
      <c r="A856" s="167" t="s">
        <v>2118</v>
      </c>
      <c r="B856" s="168" t="s">
        <v>2119</v>
      </c>
      <c r="C856" s="167" t="s">
        <v>242</v>
      </c>
      <c r="D856" s="167" t="s">
        <v>128</v>
      </c>
      <c r="E856" s="169">
        <v>7.6000000000000001E-6</v>
      </c>
      <c r="F856" s="170">
        <v>4884.4799999999996</v>
      </c>
      <c r="G856" s="170">
        <v>3.7122047999999998E-2</v>
      </c>
    </row>
    <row r="857" spans="1:7" x14ac:dyDescent="0.25">
      <c r="A857" s="165"/>
      <c r="B857" s="165"/>
      <c r="C857" s="165"/>
      <c r="D857" s="165"/>
      <c r="E857" s="233" t="s">
        <v>1138</v>
      </c>
      <c r="F857" s="233"/>
      <c r="G857" s="171">
        <v>0.04</v>
      </c>
    </row>
    <row r="858" spans="1:7" x14ac:dyDescent="0.25">
      <c r="A858" s="165"/>
      <c r="B858" s="165"/>
      <c r="C858" s="165"/>
      <c r="D858" s="165"/>
      <c r="E858" s="234" t="s">
        <v>235</v>
      </c>
      <c r="F858" s="234"/>
      <c r="G858" s="172">
        <v>0.03</v>
      </c>
    </row>
    <row r="859" spans="1:7" x14ac:dyDescent="0.25">
      <c r="A859" s="165"/>
      <c r="B859" s="165"/>
      <c r="C859" s="165"/>
      <c r="D859" s="165"/>
      <c r="E859" s="234" t="s">
        <v>237</v>
      </c>
      <c r="F859" s="234"/>
      <c r="G859" s="172">
        <v>0</v>
      </c>
    </row>
    <row r="860" spans="1:7" x14ac:dyDescent="0.25">
      <c r="A860" s="165"/>
      <c r="B860" s="165"/>
      <c r="C860" s="165"/>
      <c r="D860" s="165"/>
      <c r="E860" s="234" t="s">
        <v>236</v>
      </c>
      <c r="F860" s="234"/>
      <c r="G860" s="172">
        <v>0.03</v>
      </c>
    </row>
    <row r="861" spans="1:7" x14ac:dyDescent="0.25">
      <c r="A861" s="165"/>
      <c r="B861" s="165"/>
      <c r="C861" s="230"/>
      <c r="D861" s="230"/>
      <c r="E861" s="165"/>
      <c r="F861" s="165"/>
      <c r="G861" s="165"/>
    </row>
    <row r="862" spans="1:7" x14ac:dyDescent="0.25">
      <c r="A862" s="231" t="s">
        <v>2121</v>
      </c>
      <c r="B862" s="231"/>
      <c r="C862" s="231"/>
      <c r="D862" s="231"/>
      <c r="E862" s="231"/>
      <c r="F862" s="231"/>
      <c r="G862" s="231"/>
    </row>
    <row r="863" spans="1:7" ht="22.5" x14ac:dyDescent="0.25">
      <c r="A863" s="232" t="s">
        <v>243</v>
      </c>
      <c r="B863" s="232"/>
      <c r="C863" s="166" t="s">
        <v>226</v>
      </c>
      <c r="D863" s="166" t="s">
        <v>227</v>
      </c>
      <c r="E863" s="166" t="s">
        <v>228</v>
      </c>
      <c r="F863" s="166" t="s">
        <v>229</v>
      </c>
      <c r="G863" s="166" t="s">
        <v>3</v>
      </c>
    </row>
    <row r="864" spans="1:7" x14ac:dyDescent="0.25">
      <c r="A864" s="167" t="s">
        <v>2122</v>
      </c>
      <c r="B864" s="168" t="s">
        <v>2123</v>
      </c>
      <c r="C864" s="167" t="s">
        <v>242</v>
      </c>
      <c r="D864" s="167" t="s">
        <v>232</v>
      </c>
      <c r="E864" s="169">
        <v>1.3299999999999999E-2</v>
      </c>
      <c r="F864" s="170">
        <v>8.59</v>
      </c>
      <c r="G864" s="170">
        <v>0.114247</v>
      </c>
    </row>
    <row r="865" spans="1:7" x14ac:dyDescent="0.25">
      <c r="A865" s="165"/>
      <c r="B865" s="165"/>
      <c r="C865" s="165"/>
      <c r="D865" s="165"/>
      <c r="E865" s="233" t="s">
        <v>244</v>
      </c>
      <c r="F865" s="233"/>
      <c r="G865" s="171">
        <v>0.11</v>
      </c>
    </row>
    <row r="866" spans="1:7" x14ac:dyDescent="0.25">
      <c r="A866" s="165"/>
      <c r="B866" s="165"/>
      <c r="C866" s="165"/>
      <c r="D866" s="165"/>
      <c r="E866" s="234" t="s">
        <v>235</v>
      </c>
      <c r="F866" s="234"/>
      <c r="G866" s="172">
        <v>0.24</v>
      </c>
    </row>
    <row r="867" spans="1:7" x14ac:dyDescent="0.25">
      <c r="A867" s="165"/>
      <c r="B867" s="165"/>
      <c r="C867" s="165"/>
      <c r="D867" s="165"/>
      <c r="E867" s="234" t="s">
        <v>259</v>
      </c>
      <c r="F867" s="234"/>
      <c r="G867" s="172">
        <v>0.13</v>
      </c>
    </row>
    <row r="868" spans="1:7" x14ac:dyDescent="0.25">
      <c r="A868" s="165"/>
      <c r="B868" s="165"/>
      <c r="C868" s="165"/>
      <c r="D868" s="165"/>
      <c r="E868" s="234" t="s">
        <v>236</v>
      </c>
      <c r="F868" s="234"/>
      <c r="G868" s="172">
        <v>0.24</v>
      </c>
    </row>
    <row r="869" spans="1:7" x14ac:dyDescent="0.25">
      <c r="A869" s="165"/>
      <c r="B869" s="165"/>
      <c r="C869" s="230"/>
      <c r="D869" s="230"/>
      <c r="E869" s="165"/>
      <c r="F869" s="165"/>
      <c r="G869" s="165"/>
    </row>
    <row r="870" spans="1:7" x14ac:dyDescent="0.25">
      <c r="A870" s="231" t="s">
        <v>2124</v>
      </c>
      <c r="B870" s="231"/>
      <c r="C870" s="231"/>
      <c r="D870" s="231"/>
      <c r="E870" s="231"/>
      <c r="F870" s="231"/>
      <c r="G870" s="231"/>
    </row>
    <row r="871" spans="1:7" ht="22.5" x14ac:dyDescent="0.25">
      <c r="A871" s="232" t="s">
        <v>1899</v>
      </c>
      <c r="B871" s="232"/>
      <c r="C871" s="166" t="s">
        <v>226</v>
      </c>
      <c r="D871" s="166" t="s">
        <v>227</v>
      </c>
      <c r="E871" s="166" t="s">
        <v>228</v>
      </c>
      <c r="F871" s="166" t="s">
        <v>229</v>
      </c>
      <c r="G871" s="166" t="s">
        <v>3</v>
      </c>
    </row>
    <row r="872" spans="1:7" x14ac:dyDescent="0.25">
      <c r="A872" s="167" t="s">
        <v>245</v>
      </c>
      <c r="B872" s="168" t="s">
        <v>1900</v>
      </c>
      <c r="C872" s="167" t="s">
        <v>242</v>
      </c>
      <c r="D872" s="167" t="s">
        <v>232</v>
      </c>
      <c r="E872" s="169">
        <v>1</v>
      </c>
      <c r="F872" s="170">
        <v>2.83</v>
      </c>
      <c r="G872" s="170">
        <v>2.83</v>
      </c>
    </row>
    <row r="873" spans="1:7" ht="33.75" x14ac:dyDescent="0.25">
      <c r="A873" s="167" t="s">
        <v>1944</v>
      </c>
      <c r="B873" s="168" t="s">
        <v>1945</v>
      </c>
      <c r="C873" s="167" t="s">
        <v>242</v>
      </c>
      <c r="D873" s="167" t="s">
        <v>232</v>
      </c>
      <c r="E873" s="169">
        <v>1</v>
      </c>
      <c r="F873" s="170">
        <v>0.76</v>
      </c>
      <c r="G873" s="170">
        <v>0.76</v>
      </c>
    </row>
    <row r="874" spans="1:7" x14ac:dyDescent="0.25">
      <c r="A874" s="167" t="s">
        <v>246</v>
      </c>
      <c r="B874" s="168" t="s">
        <v>1903</v>
      </c>
      <c r="C874" s="167" t="s">
        <v>242</v>
      </c>
      <c r="D874" s="167" t="s">
        <v>232</v>
      </c>
      <c r="E874" s="169">
        <v>1</v>
      </c>
      <c r="F874" s="170">
        <v>0.81</v>
      </c>
      <c r="G874" s="170">
        <v>0.81</v>
      </c>
    </row>
    <row r="875" spans="1:7" ht="33.75" x14ac:dyDescent="0.25">
      <c r="A875" s="167" t="s">
        <v>1946</v>
      </c>
      <c r="B875" s="168" t="s">
        <v>1947</v>
      </c>
      <c r="C875" s="167" t="s">
        <v>242</v>
      </c>
      <c r="D875" s="167" t="s">
        <v>232</v>
      </c>
      <c r="E875" s="169">
        <v>1</v>
      </c>
      <c r="F875" s="170">
        <v>0.01</v>
      </c>
      <c r="G875" s="170">
        <v>0.01</v>
      </c>
    </row>
    <row r="876" spans="1:7" x14ac:dyDescent="0.25">
      <c r="A876" s="167" t="s">
        <v>247</v>
      </c>
      <c r="B876" s="168" t="s">
        <v>1906</v>
      </c>
      <c r="C876" s="167" t="s">
        <v>242</v>
      </c>
      <c r="D876" s="167" t="s">
        <v>232</v>
      </c>
      <c r="E876" s="169">
        <v>1</v>
      </c>
      <c r="F876" s="170">
        <v>0.06</v>
      </c>
      <c r="G876" s="170">
        <v>0.06</v>
      </c>
    </row>
    <row r="877" spans="1:7" x14ac:dyDescent="0.25">
      <c r="A877" s="167" t="s">
        <v>248</v>
      </c>
      <c r="B877" s="168" t="s">
        <v>1907</v>
      </c>
      <c r="C877" s="167" t="s">
        <v>242</v>
      </c>
      <c r="D877" s="167" t="s">
        <v>232</v>
      </c>
      <c r="E877" s="169">
        <v>1</v>
      </c>
      <c r="F877" s="170">
        <v>0.91</v>
      </c>
      <c r="G877" s="170">
        <v>0.91</v>
      </c>
    </row>
    <row r="878" spans="1:7" x14ac:dyDescent="0.25">
      <c r="A878" s="165"/>
      <c r="B878" s="165"/>
      <c r="C878" s="165"/>
      <c r="D878" s="165"/>
      <c r="E878" s="233" t="s">
        <v>1908</v>
      </c>
      <c r="F878" s="233"/>
      <c r="G878" s="171">
        <v>5.38</v>
      </c>
    </row>
    <row r="879" spans="1:7" ht="22.5" x14ac:dyDescent="0.25">
      <c r="A879" s="232" t="s">
        <v>243</v>
      </c>
      <c r="B879" s="232"/>
      <c r="C879" s="166" t="s">
        <v>226</v>
      </c>
      <c r="D879" s="166" t="s">
        <v>227</v>
      </c>
      <c r="E879" s="166" t="s">
        <v>228</v>
      </c>
      <c r="F879" s="166" t="s">
        <v>229</v>
      </c>
      <c r="G879" s="166" t="s">
        <v>3</v>
      </c>
    </row>
    <row r="880" spans="1:7" x14ac:dyDescent="0.25">
      <c r="A880" s="167" t="s">
        <v>2122</v>
      </c>
      <c r="B880" s="168" t="s">
        <v>2123</v>
      </c>
      <c r="C880" s="167" t="s">
        <v>242</v>
      </c>
      <c r="D880" s="167" t="s">
        <v>232</v>
      </c>
      <c r="E880" s="169">
        <v>1</v>
      </c>
      <c r="F880" s="170">
        <v>8.59</v>
      </c>
      <c r="G880" s="170">
        <v>8.59</v>
      </c>
    </row>
    <row r="881" spans="1:7" x14ac:dyDescent="0.25">
      <c r="A881" s="165"/>
      <c r="B881" s="165"/>
      <c r="C881" s="165"/>
      <c r="D881" s="165"/>
      <c r="E881" s="233" t="s">
        <v>244</v>
      </c>
      <c r="F881" s="233"/>
      <c r="G881" s="171">
        <v>8.59</v>
      </c>
    </row>
    <row r="882" spans="1:7" ht="22.5" x14ac:dyDescent="0.25">
      <c r="A882" s="232" t="s">
        <v>231</v>
      </c>
      <c r="B882" s="232"/>
      <c r="C882" s="166" t="s">
        <v>226</v>
      </c>
      <c r="D882" s="166" t="s">
        <v>227</v>
      </c>
      <c r="E882" s="166" t="s">
        <v>228</v>
      </c>
      <c r="F882" s="166" t="s">
        <v>229</v>
      </c>
      <c r="G882" s="166" t="s">
        <v>3</v>
      </c>
    </row>
    <row r="883" spans="1:7" ht="33.75" x14ac:dyDescent="0.25">
      <c r="A883" s="167" t="s">
        <v>2125</v>
      </c>
      <c r="B883" s="168" t="s">
        <v>2126</v>
      </c>
      <c r="C883" s="167" t="s">
        <v>242</v>
      </c>
      <c r="D883" s="167" t="s">
        <v>232</v>
      </c>
      <c r="E883" s="169">
        <v>1</v>
      </c>
      <c r="F883" s="170">
        <v>0.11</v>
      </c>
      <c r="G883" s="170">
        <v>0.11</v>
      </c>
    </row>
    <row r="884" spans="1:7" x14ac:dyDescent="0.25">
      <c r="A884" s="165"/>
      <c r="B884" s="165"/>
      <c r="C884" s="165"/>
      <c r="D884" s="165"/>
      <c r="E884" s="233" t="s">
        <v>234</v>
      </c>
      <c r="F884" s="233"/>
      <c r="G884" s="171">
        <v>0.11</v>
      </c>
    </row>
    <row r="885" spans="1:7" x14ac:dyDescent="0.25">
      <c r="A885" s="165"/>
      <c r="B885" s="165"/>
      <c r="C885" s="165"/>
      <c r="D885" s="165"/>
      <c r="E885" s="234" t="s">
        <v>235</v>
      </c>
      <c r="F885" s="234"/>
      <c r="G885" s="172">
        <v>23.55</v>
      </c>
    </row>
    <row r="886" spans="1:7" x14ac:dyDescent="0.25">
      <c r="A886" s="165"/>
      <c r="B886" s="165"/>
      <c r="C886" s="165"/>
      <c r="D886" s="165"/>
      <c r="E886" s="234" t="s">
        <v>259</v>
      </c>
      <c r="F886" s="234"/>
      <c r="G886" s="172">
        <v>9.4700000000000006</v>
      </c>
    </row>
    <row r="887" spans="1:7" x14ac:dyDescent="0.25">
      <c r="A887" s="165"/>
      <c r="B887" s="165"/>
      <c r="C887" s="165"/>
      <c r="D887" s="165"/>
      <c r="E887" s="234" t="s">
        <v>236</v>
      </c>
      <c r="F887" s="234"/>
      <c r="G887" s="172">
        <v>23.55</v>
      </c>
    </row>
    <row r="888" spans="1:7" x14ac:dyDescent="0.25">
      <c r="A888" s="165"/>
      <c r="B888" s="165"/>
      <c r="C888" s="230"/>
      <c r="D888" s="230"/>
      <c r="E888" s="165"/>
      <c r="F888" s="165"/>
      <c r="G888" s="165"/>
    </row>
    <row r="889" spans="1:7" x14ac:dyDescent="0.25">
      <c r="A889" s="231" t="s">
        <v>2127</v>
      </c>
      <c r="B889" s="231"/>
      <c r="C889" s="231"/>
      <c r="D889" s="231"/>
      <c r="E889" s="231"/>
      <c r="F889" s="231"/>
      <c r="G889" s="231"/>
    </row>
    <row r="890" spans="1:7" ht="22.5" x14ac:dyDescent="0.25">
      <c r="A890" s="232" t="s">
        <v>231</v>
      </c>
      <c r="B890" s="232"/>
      <c r="C890" s="166" t="s">
        <v>226</v>
      </c>
      <c r="D890" s="166" t="s">
        <v>227</v>
      </c>
      <c r="E890" s="166" t="s">
        <v>228</v>
      </c>
      <c r="F890" s="166" t="s">
        <v>229</v>
      </c>
      <c r="G890" s="166" t="s">
        <v>3</v>
      </c>
    </row>
    <row r="891" spans="1:7" ht="33.75" x14ac:dyDescent="0.25">
      <c r="A891" s="167" t="s">
        <v>2128</v>
      </c>
      <c r="B891" s="168" t="s">
        <v>2129</v>
      </c>
      <c r="C891" s="167" t="s">
        <v>242</v>
      </c>
      <c r="D891" s="167" t="s">
        <v>232</v>
      </c>
      <c r="E891" s="169">
        <v>1</v>
      </c>
      <c r="F891" s="170">
        <v>0.31</v>
      </c>
      <c r="G891" s="170">
        <v>0.31</v>
      </c>
    </row>
    <row r="892" spans="1:7" ht="33.75" x14ac:dyDescent="0.25">
      <c r="A892" s="167" t="s">
        <v>2130</v>
      </c>
      <c r="B892" s="168" t="s">
        <v>2131</v>
      </c>
      <c r="C892" s="167" t="s">
        <v>242</v>
      </c>
      <c r="D892" s="167" t="s">
        <v>232</v>
      </c>
      <c r="E892" s="169">
        <v>1</v>
      </c>
      <c r="F892" s="170">
        <v>0.03</v>
      </c>
      <c r="G892" s="170">
        <v>0.03</v>
      </c>
    </row>
    <row r="893" spans="1:7" ht="22.5" x14ac:dyDescent="0.25">
      <c r="A893" s="167" t="s">
        <v>2132</v>
      </c>
      <c r="B893" s="168" t="s">
        <v>2133</v>
      </c>
      <c r="C893" s="167" t="s">
        <v>242</v>
      </c>
      <c r="D893" s="167" t="s">
        <v>232</v>
      </c>
      <c r="E893" s="169">
        <v>1</v>
      </c>
      <c r="F893" s="170">
        <v>14.08</v>
      </c>
      <c r="G893" s="170">
        <v>14.08</v>
      </c>
    </row>
    <row r="894" spans="1:7" x14ac:dyDescent="0.25">
      <c r="A894" s="165"/>
      <c r="B894" s="165"/>
      <c r="C894" s="165"/>
      <c r="D894" s="165"/>
      <c r="E894" s="233" t="s">
        <v>234</v>
      </c>
      <c r="F894" s="233"/>
      <c r="G894" s="171">
        <v>14.42</v>
      </c>
    </row>
    <row r="895" spans="1:7" x14ac:dyDescent="0.25">
      <c r="A895" s="165"/>
      <c r="B895" s="165"/>
      <c r="C895" s="165"/>
      <c r="D895" s="165"/>
      <c r="E895" s="234" t="s">
        <v>235</v>
      </c>
      <c r="F895" s="234"/>
      <c r="G895" s="172">
        <v>23.89</v>
      </c>
    </row>
    <row r="896" spans="1:7" x14ac:dyDescent="0.25">
      <c r="A896" s="165"/>
      <c r="B896" s="165"/>
      <c r="C896" s="165"/>
      <c r="D896" s="165"/>
      <c r="E896" s="234" t="s">
        <v>259</v>
      </c>
      <c r="F896" s="234"/>
      <c r="G896" s="172">
        <v>9.4700000000000006</v>
      </c>
    </row>
    <row r="897" spans="1:7" x14ac:dyDescent="0.25">
      <c r="A897" s="165"/>
      <c r="B897" s="165"/>
      <c r="C897" s="165"/>
      <c r="D897" s="165"/>
      <c r="E897" s="234" t="s">
        <v>236</v>
      </c>
      <c r="F897" s="234"/>
      <c r="G897" s="172">
        <v>23.89</v>
      </c>
    </row>
    <row r="898" spans="1:7" x14ac:dyDescent="0.25">
      <c r="A898" s="165"/>
      <c r="B898" s="165"/>
      <c r="C898" s="230"/>
      <c r="D898" s="230"/>
      <c r="E898" s="165"/>
      <c r="F898" s="165"/>
      <c r="G898" s="165"/>
    </row>
    <row r="899" spans="1:7" x14ac:dyDescent="0.25">
      <c r="A899" s="231" t="s">
        <v>2134</v>
      </c>
      <c r="B899" s="231"/>
      <c r="C899" s="231"/>
      <c r="D899" s="231"/>
      <c r="E899" s="231"/>
      <c r="F899" s="231"/>
      <c r="G899" s="231"/>
    </row>
    <row r="900" spans="1:7" ht="22.5" x14ac:dyDescent="0.25">
      <c r="A900" s="232" t="s">
        <v>1130</v>
      </c>
      <c r="B900" s="232"/>
      <c r="C900" s="166" t="s">
        <v>226</v>
      </c>
      <c r="D900" s="166" t="s">
        <v>227</v>
      </c>
      <c r="E900" s="166" t="s">
        <v>228</v>
      </c>
      <c r="F900" s="166" t="s">
        <v>229</v>
      </c>
      <c r="G900" s="166" t="s">
        <v>3</v>
      </c>
    </row>
    <row r="901" spans="1:7" ht="33.75" x14ac:dyDescent="0.25">
      <c r="A901" s="167" t="s">
        <v>2118</v>
      </c>
      <c r="B901" s="168" t="s">
        <v>2119</v>
      </c>
      <c r="C901" s="167" t="s">
        <v>242</v>
      </c>
      <c r="D901" s="167" t="s">
        <v>128</v>
      </c>
      <c r="E901" s="169">
        <v>6.0000000000000002E-5</v>
      </c>
      <c r="F901" s="170">
        <v>4884.4799999999996</v>
      </c>
      <c r="G901" s="170">
        <v>0.29306880000000002</v>
      </c>
    </row>
    <row r="902" spans="1:7" x14ac:dyDescent="0.25">
      <c r="A902" s="165"/>
      <c r="B902" s="165"/>
      <c r="C902" s="165"/>
      <c r="D902" s="165"/>
      <c r="E902" s="233" t="s">
        <v>1138</v>
      </c>
      <c r="F902" s="233"/>
      <c r="G902" s="171">
        <v>0.28999999999999998</v>
      </c>
    </row>
    <row r="903" spans="1:7" x14ac:dyDescent="0.25">
      <c r="A903" s="165"/>
      <c r="B903" s="165"/>
      <c r="C903" s="165"/>
      <c r="D903" s="165"/>
      <c r="E903" s="234" t="s">
        <v>235</v>
      </c>
      <c r="F903" s="234"/>
      <c r="G903" s="172">
        <v>0.28999999999999998</v>
      </c>
    </row>
    <row r="904" spans="1:7" x14ac:dyDescent="0.25">
      <c r="A904" s="165"/>
      <c r="B904" s="165"/>
      <c r="C904" s="165"/>
      <c r="D904" s="165"/>
      <c r="E904" s="234" t="s">
        <v>237</v>
      </c>
      <c r="F904" s="234"/>
      <c r="G904" s="172">
        <v>0</v>
      </c>
    </row>
    <row r="905" spans="1:7" x14ac:dyDescent="0.25">
      <c r="A905" s="165"/>
      <c r="B905" s="165"/>
      <c r="C905" s="165"/>
      <c r="D905" s="165"/>
      <c r="E905" s="234" t="s">
        <v>236</v>
      </c>
      <c r="F905" s="234"/>
      <c r="G905" s="172">
        <v>0.28999999999999998</v>
      </c>
    </row>
    <row r="906" spans="1:7" x14ac:dyDescent="0.25">
      <c r="A906" s="165"/>
      <c r="B906" s="165"/>
      <c r="C906" s="230"/>
      <c r="D906" s="230"/>
      <c r="E906" s="165"/>
      <c r="F906" s="165"/>
      <c r="G906" s="165"/>
    </row>
    <row r="907" spans="1:7" x14ac:dyDescent="0.25">
      <c r="A907" s="231" t="s">
        <v>2135</v>
      </c>
      <c r="B907" s="231"/>
      <c r="C907" s="231"/>
      <c r="D907" s="231"/>
      <c r="E907" s="231"/>
      <c r="F907" s="231"/>
      <c r="G907" s="231"/>
    </row>
    <row r="908" spans="1:7" ht="22.5" x14ac:dyDescent="0.25">
      <c r="A908" s="232" t="s">
        <v>308</v>
      </c>
      <c r="B908" s="232"/>
      <c r="C908" s="166" t="s">
        <v>226</v>
      </c>
      <c r="D908" s="166" t="s">
        <v>227</v>
      </c>
      <c r="E908" s="166" t="s">
        <v>228</v>
      </c>
      <c r="F908" s="166" t="s">
        <v>229</v>
      </c>
      <c r="G908" s="166" t="s">
        <v>3</v>
      </c>
    </row>
    <row r="909" spans="1:7" ht="22.5" x14ac:dyDescent="0.25">
      <c r="A909" s="167" t="s">
        <v>1932</v>
      </c>
      <c r="B909" s="168" t="s">
        <v>1933</v>
      </c>
      <c r="C909" s="167" t="s">
        <v>242</v>
      </c>
      <c r="D909" s="167" t="s">
        <v>1934</v>
      </c>
      <c r="E909" s="169">
        <v>0.78</v>
      </c>
      <c r="F909" s="170">
        <v>1.0900000000000001</v>
      </c>
      <c r="G909" s="170">
        <v>0.85019999999999996</v>
      </c>
    </row>
    <row r="910" spans="1:7" x14ac:dyDescent="0.25">
      <c r="A910" s="165"/>
      <c r="B910" s="165"/>
      <c r="C910" s="165"/>
      <c r="D910" s="165"/>
      <c r="E910" s="233" t="s">
        <v>309</v>
      </c>
      <c r="F910" s="233"/>
      <c r="G910" s="171">
        <v>0.85</v>
      </c>
    </row>
    <row r="911" spans="1:7" x14ac:dyDescent="0.25">
      <c r="A911" s="165"/>
      <c r="B911" s="165"/>
      <c r="C911" s="165"/>
      <c r="D911" s="165"/>
      <c r="E911" s="234" t="s">
        <v>235</v>
      </c>
      <c r="F911" s="234"/>
      <c r="G911" s="172">
        <v>0.85</v>
      </c>
    </row>
    <row r="912" spans="1:7" x14ac:dyDescent="0.25">
      <c r="A912" s="165"/>
      <c r="B912" s="165"/>
      <c r="C912" s="165"/>
      <c r="D912" s="165"/>
      <c r="E912" s="234" t="s">
        <v>237</v>
      </c>
      <c r="F912" s="234"/>
      <c r="G912" s="172">
        <v>0</v>
      </c>
    </row>
    <row r="913" spans="1:7" x14ac:dyDescent="0.25">
      <c r="A913" s="165"/>
      <c r="B913" s="165"/>
      <c r="C913" s="165"/>
      <c r="D913" s="165"/>
      <c r="E913" s="234" t="s">
        <v>236</v>
      </c>
      <c r="F913" s="234"/>
      <c r="G913" s="172">
        <v>0.85</v>
      </c>
    </row>
    <row r="914" spans="1:7" x14ac:dyDescent="0.25">
      <c r="A914" s="165"/>
      <c r="B914" s="165"/>
      <c r="C914" s="230"/>
      <c r="D914" s="230"/>
      <c r="E914" s="165"/>
      <c r="F914" s="165"/>
      <c r="G914" s="165"/>
    </row>
    <row r="915" spans="1:7" x14ac:dyDescent="0.25">
      <c r="A915" s="231" t="s">
        <v>2136</v>
      </c>
      <c r="B915" s="231"/>
      <c r="C915" s="231"/>
      <c r="D915" s="231"/>
      <c r="E915" s="231"/>
      <c r="F915" s="231"/>
      <c r="G915" s="231"/>
    </row>
    <row r="916" spans="1:7" ht="22.5" x14ac:dyDescent="0.25">
      <c r="A916" s="232" t="s">
        <v>231</v>
      </c>
      <c r="B916" s="232"/>
      <c r="C916" s="166" t="s">
        <v>226</v>
      </c>
      <c r="D916" s="166" t="s">
        <v>227</v>
      </c>
      <c r="E916" s="166" t="s">
        <v>228</v>
      </c>
      <c r="F916" s="166" t="s">
        <v>229</v>
      </c>
      <c r="G916" s="166" t="s">
        <v>3</v>
      </c>
    </row>
    <row r="917" spans="1:7" ht="33.75" x14ac:dyDescent="0.25">
      <c r="A917" s="167" t="s">
        <v>2128</v>
      </c>
      <c r="B917" s="168" t="s">
        <v>2129</v>
      </c>
      <c r="C917" s="167" t="s">
        <v>242</v>
      </c>
      <c r="D917" s="167" t="s">
        <v>232</v>
      </c>
      <c r="E917" s="169">
        <v>1</v>
      </c>
      <c r="F917" s="170">
        <v>0.31</v>
      </c>
      <c r="G917" s="170">
        <v>0.31</v>
      </c>
    </row>
    <row r="918" spans="1:7" ht="33.75" x14ac:dyDescent="0.25">
      <c r="A918" s="167" t="s">
        <v>2130</v>
      </c>
      <c r="B918" s="168" t="s">
        <v>2131</v>
      </c>
      <c r="C918" s="167" t="s">
        <v>242</v>
      </c>
      <c r="D918" s="167" t="s">
        <v>232</v>
      </c>
      <c r="E918" s="169">
        <v>1</v>
      </c>
      <c r="F918" s="170">
        <v>0.03</v>
      </c>
      <c r="G918" s="170">
        <v>0.03</v>
      </c>
    </row>
    <row r="919" spans="1:7" ht="33.75" x14ac:dyDescent="0.25">
      <c r="A919" s="167" t="s">
        <v>2137</v>
      </c>
      <c r="B919" s="168" t="s">
        <v>2138</v>
      </c>
      <c r="C919" s="167" t="s">
        <v>242</v>
      </c>
      <c r="D919" s="167" t="s">
        <v>232</v>
      </c>
      <c r="E919" s="169">
        <v>1</v>
      </c>
      <c r="F919" s="170">
        <v>0.28999999999999998</v>
      </c>
      <c r="G919" s="170">
        <v>0.28999999999999998</v>
      </c>
    </row>
    <row r="920" spans="1:7" ht="33.75" x14ac:dyDescent="0.25">
      <c r="A920" s="167" t="s">
        <v>2139</v>
      </c>
      <c r="B920" s="168" t="s">
        <v>2140</v>
      </c>
      <c r="C920" s="167" t="s">
        <v>242</v>
      </c>
      <c r="D920" s="167" t="s">
        <v>232</v>
      </c>
      <c r="E920" s="169">
        <v>1</v>
      </c>
      <c r="F920" s="170">
        <v>0.85</v>
      </c>
      <c r="G920" s="170">
        <v>0.85</v>
      </c>
    </row>
    <row r="921" spans="1:7" ht="22.5" x14ac:dyDescent="0.25">
      <c r="A921" s="167" t="s">
        <v>2132</v>
      </c>
      <c r="B921" s="168" t="s">
        <v>2133</v>
      </c>
      <c r="C921" s="167" t="s">
        <v>242</v>
      </c>
      <c r="D921" s="167" t="s">
        <v>232</v>
      </c>
      <c r="E921" s="169">
        <v>1</v>
      </c>
      <c r="F921" s="170">
        <v>14.08</v>
      </c>
      <c r="G921" s="170">
        <v>14.08</v>
      </c>
    </row>
    <row r="922" spans="1:7" x14ac:dyDescent="0.25">
      <c r="A922" s="165"/>
      <c r="B922" s="165"/>
      <c r="C922" s="165"/>
      <c r="D922" s="165"/>
      <c r="E922" s="233" t="s">
        <v>234</v>
      </c>
      <c r="F922" s="233"/>
      <c r="G922" s="171">
        <v>15.56</v>
      </c>
    </row>
    <row r="923" spans="1:7" x14ac:dyDescent="0.25">
      <c r="A923" s="165"/>
      <c r="B923" s="165"/>
      <c r="C923" s="165"/>
      <c r="D923" s="165"/>
      <c r="E923" s="234" t="s">
        <v>235</v>
      </c>
      <c r="F923" s="234"/>
      <c r="G923" s="172">
        <v>25.03</v>
      </c>
    </row>
    <row r="924" spans="1:7" x14ac:dyDescent="0.25">
      <c r="A924" s="165"/>
      <c r="B924" s="165"/>
      <c r="C924" s="165"/>
      <c r="D924" s="165"/>
      <c r="E924" s="234" t="s">
        <v>259</v>
      </c>
      <c r="F924" s="234"/>
      <c r="G924" s="172">
        <v>9.4700000000000006</v>
      </c>
    </row>
    <row r="925" spans="1:7" x14ac:dyDescent="0.25">
      <c r="A925" s="165"/>
      <c r="B925" s="165"/>
      <c r="C925" s="165"/>
      <c r="D925" s="165"/>
      <c r="E925" s="234" t="s">
        <v>236</v>
      </c>
      <c r="F925" s="234"/>
      <c r="G925" s="172">
        <v>25.03</v>
      </c>
    </row>
    <row r="926" spans="1:7" x14ac:dyDescent="0.25">
      <c r="A926" s="165"/>
      <c r="B926" s="165"/>
      <c r="C926" s="230"/>
      <c r="D926" s="230"/>
      <c r="E926" s="165"/>
      <c r="F926" s="165"/>
      <c r="G926" s="165"/>
    </row>
    <row r="927" spans="1:7" x14ac:dyDescent="0.25">
      <c r="A927" s="231" t="s">
        <v>2141</v>
      </c>
      <c r="B927" s="231"/>
      <c r="C927" s="231"/>
      <c r="D927" s="231"/>
      <c r="E927" s="231"/>
      <c r="F927" s="231"/>
      <c r="G927" s="231"/>
    </row>
    <row r="928" spans="1:7" ht="22.5" x14ac:dyDescent="0.25">
      <c r="A928" s="232" t="s">
        <v>243</v>
      </c>
      <c r="B928" s="232"/>
      <c r="C928" s="166" t="s">
        <v>226</v>
      </c>
      <c r="D928" s="166" t="s">
        <v>227</v>
      </c>
      <c r="E928" s="166" t="s">
        <v>228</v>
      </c>
      <c r="F928" s="166" t="s">
        <v>229</v>
      </c>
      <c r="G928" s="166" t="s">
        <v>3</v>
      </c>
    </row>
    <row r="929" spans="1:7" x14ac:dyDescent="0.25">
      <c r="A929" s="167" t="s">
        <v>2142</v>
      </c>
      <c r="B929" s="168" t="s">
        <v>2143</v>
      </c>
      <c r="C929" s="167" t="s">
        <v>242</v>
      </c>
      <c r="D929" s="167" t="s">
        <v>232</v>
      </c>
      <c r="E929" s="169">
        <v>9.4000000000000004E-3</v>
      </c>
      <c r="F929" s="170">
        <v>8.59</v>
      </c>
      <c r="G929" s="170">
        <v>8.0745999999999998E-2</v>
      </c>
    </row>
    <row r="930" spans="1:7" x14ac:dyDescent="0.25">
      <c r="A930" s="165"/>
      <c r="B930" s="165"/>
      <c r="C930" s="165"/>
      <c r="D930" s="165"/>
      <c r="E930" s="233" t="s">
        <v>244</v>
      </c>
      <c r="F930" s="233"/>
      <c r="G930" s="171">
        <v>0.08</v>
      </c>
    </row>
    <row r="931" spans="1:7" x14ac:dyDescent="0.25">
      <c r="A931" s="165"/>
      <c r="B931" s="165"/>
      <c r="C931" s="165"/>
      <c r="D931" s="165"/>
      <c r="E931" s="234" t="s">
        <v>235</v>
      </c>
      <c r="F931" s="234"/>
      <c r="G931" s="172">
        <v>0.17</v>
      </c>
    </row>
    <row r="932" spans="1:7" x14ac:dyDescent="0.25">
      <c r="A932" s="165"/>
      <c r="B932" s="165"/>
      <c r="C932" s="165"/>
      <c r="D932" s="165"/>
      <c r="E932" s="234" t="s">
        <v>259</v>
      </c>
      <c r="F932" s="234"/>
      <c r="G932" s="172">
        <v>0.09</v>
      </c>
    </row>
    <row r="933" spans="1:7" x14ac:dyDescent="0.25">
      <c r="A933" s="165"/>
      <c r="B933" s="165"/>
      <c r="C933" s="165"/>
      <c r="D933" s="165"/>
      <c r="E933" s="234" t="s">
        <v>236</v>
      </c>
      <c r="F933" s="234"/>
      <c r="G933" s="172">
        <v>0.17</v>
      </c>
    </row>
    <row r="934" spans="1:7" x14ac:dyDescent="0.25">
      <c r="A934" s="165"/>
      <c r="B934" s="165"/>
      <c r="C934" s="230"/>
      <c r="D934" s="230"/>
      <c r="E934" s="165"/>
      <c r="F934" s="165"/>
      <c r="G934" s="165"/>
    </row>
    <row r="935" spans="1:7" x14ac:dyDescent="0.25">
      <c r="A935" s="231" t="s">
        <v>2144</v>
      </c>
      <c r="B935" s="231"/>
      <c r="C935" s="231"/>
      <c r="D935" s="231"/>
      <c r="E935" s="231"/>
      <c r="F935" s="231"/>
      <c r="G935" s="231"/>
    </row>
    <row r="936" spans="1:7" ht="22.5" x14ac:dyDescent="0.25">
      <c r="A936" s="232" t="s">
        <v>1899</v>
      </c>
      <c r="B936" s="232"/>
      <c r="C936" s="166" t="s">
        <v>226</v>
      </c>
      <c r="D936" s="166" t="s">
        <v>227</v>
      </c>
      <c r="E936" s="166" t="s">
        <v>228</v>
      </c>
      <c r="F936" s="166" t="s">
        <v>229</v>
      </c>
      <c r="G936" s="166" t="s">
        <v>3</v>
      </c>
    </row>
    <row r="937" spans="1:7" x14ac:dyDescent="0.25">
      <c r="A937" s="167" t="s">
        <v>245</v>
      </c>
      <c r="B937" s="168" t="s">
        <v>1900</v>
      </c>
      <c r="C937" s="167" t="s">
        <v>242</v>
      </c>
      <c r="D937" s="167" t="s">
        <v>232</v>
      </c>
      <c r="E937" s="169">
        <v>1</v>
      </c>
      <c r="F937" s="170">
        <v>2.83</v>
      </c>
      <c r="G937" s="170">
        <v>2.83</v>
      </c>
    </row>
    <row r="938" spans="1:7" ht="33.75" x14ac:dyDescent="0.25">
      <c r="A938" s="167" t="s">
        <v>1901</v>
      </c>
      <c r="B938" s="168" t="s">
        <v>1902</v>
      </c>
      <c r="C938" s="167" t="s">
        <v>242</v>
      </c>
      <c r="D938" s="167" t="s">
        <v>232</v>
      </c>
      <c r="E938" s="169">
        <v>1</v>
      </c>
      <c r="F938" s="170">
        <v>1.26</v>
      </c>
      <c r="G938" s="170">
        <v>1.26</v>
      </c>
    </row>
    <row r="939" spans="1:7" x14ac:dyDescent="0.25">
      <c r="A939" s="167" t="s">
        <v>246</v>
      </c>
      <c r="B939" s="168" t="s">
        <v>1903</v>
      </c>
      <c r="C939" s="167" t="s">
        <v>242</v>
      </c>
      <c r="D939" s="167" t="s">
        <v>232</v>
      </c>
      <c r="E939" s="169">
        <v>1</v>
      </c>
      <c r="F939" s="170">
        <v>0.81</v>
      </c>
      <c r="G939" s="170">
        <v>0.81</v>
      </c>
    </row>
    <row r="940" spans="1:7" ht="33.75" x14ac:dyDescent="0.25">
      <c r="A940" s="167" t="s">
        <v>1904</v>
      </c>
      <c r="B940" s="168" t="s">
        <v>1905</v>
      </c>
      <c r="C940" s="167" t="s">
        <v>242</v>
      </c>
      <c r="D940" s="167" t="s">
        <v>232</v>
      </c>
      <c r="E940" s="169">
        <v>1</v>
      </c>
      <c r="F940" s="170">
        <v>0.45</v>
      </c>
      <c r="G940" s="170">
        <v>0.45</v>
      </c>
    </row>
    <row r="941" spans="1:7" x14ac:dyDescent="0.25">
      <c r="A941" s="167" t="s">
        <v>247</v>
      </c>
      <c r="B941" s="168" t="s">
        <v>1906</v>
      </c>
      <c r="C941" s="167" t="s">
        <v>242</v>
      </c>
      <c r="D941" s="167" t="s">
        <v>232</v>
      </c>
      <c r="E941" s="169">
        <v>1</v>
      </c>
      <c r="F941" s="170">
        <v>0.06</v>
      </c>
      <c r="G941" s="170">
        <v>0.06</v>
      </c>
    </row>
    <row r="942" spans="1:7" x14ac:dyDescent="0.25">
      <c r="A942" s="167" t="s">
        <v>248</v>
      </c>
      <c r="B942" s="168" t="s">
        <v>1907</v>
      </c>
      <c r="C942" s="167" t="s">
        <v>242</v>
      </c>
      <c r="D942" s="167" t="s">
        <v>232</v>
      </c>
      <c r="E942" s="169">
        <v>1</v>
      </c>
      <c r="F942" s="170">
        <v>0.91</v>
      </c>
      <c r="G942" s="170">
        <v>0.91</v>
      </c>
    </row>
    <row r="943" spans="1:7" x14ac:dyDescent="0.25">
      <c r="A943" s="165"/>
      <c r="B943" s="165"/>
      <c r="C943" s="165"/>
      <c r="D943" s="165"/>
      <c r="E943" s="233" t="s">
        <v>1908</v>
      </c>
      <c r="F943" s="233"/>
      <c r="G943" s="171">
        <v>6.32</v>
      </c>
    </row>
    <row r="944" spans="1:7" ht="22.5" x14ac:dyDescent="0.25">
      <c r="A944" s="232" t="s">
        <v>243</v>
      </c>
      <c r="B944" s="232"/>
      <c r="C944" s="166" t="s">
        <v>226</v>
      </c>
      <c r="D944" s="166" t="s">
        <v>227</v>
      </c>
      <c r="E944" s="166" t="s">
        <v>228</v>
      </c>
      <c r="F944" s="166" t="s">
        <v>229</v>
      </c>
      <c r="G944" s="166" t="s">
        <v>3</v>
      </c>
    </row>
    <row r="945" spans="1:7" x14ac:dyDescent="0.25">
      <c r="A945" s="167" t="s">
        <v>2142</v>
      </c>
      <c r="B945" s="168" t="s">
        <v>2143</v>
      </c>
      <c r="C945" s="167" t="s">
        <v>242</v>
      </c>
      <c r="D945" s="167" t="s">
        <v>232</v>
      </c>
      <c r="E945" s="169">
        <v>1</v>
      </c>
      <c r="F945" s="170">
        <v>8.59</v>
      </c>
      <c r="G945" s="170">
        <v>8.59</v>
      </c>
    </row>
    <row r="946" spans="1:7" x14ac:dyDescent="0.25">
      <c r="A946" s="165"/>
      <c r="B946" s="165"/>
      <c r="C946" s="165"/>
      <c r="D946" s="165"/>
      <c r="E946" s="233" t="s">
        <v>244</v>
      </c>
      <c r="F946" s="233"/>
      <c r="G946" s="171">
        <v>8.59</v>
      </c>
    </row>
    <row r="947" spans="1:7" ht="22.5" x14ac:dyDescent="0.25">
      <c r="A947" s="232" t="s">
        <v>231</v>
      </c>
      <c r="B947" s="232"/>
      <c r="C947" s="166" t="s">
        <v>226</v>
      </c>
      <c r="D947" s="166" t="s">
        <v>227</v>
      </c>
      <c r="E947" s="166" t="s">
        <v>228</v>
      </c>
      <c r="F947" s="166" t="s">
        <v>229</v>
      </c>
      <c r="G947" s="166" t="s">
        <v>3</v>
      </c>
    </row>
    <row r="948" spans="1:7" ht="22.5" x14ac:dyDescent="0.25">
      <c r="A948" s="167" t="s">
        <v>2145</v>
      </c>
      <c r="B948" s="168" t="s">
        <v>2146</v>
      </c>
      <c r="C948" s="167" t="s">
        <v>242</v>
      </c>
      <c r="D948" s="167" t="s">
        <v>232</v>
      </c>
      <c r="E948" s="169">
        <v>1</v>
      </c>
      <c r="F948" s="170">
        <v>0.08</v>
      </c>
      <c r="G948" s="170">
        <v>0.08</v>
      </c>
    </row>
    <row r="949" spans="1:7" x14ac:dyDescent="0.25">
      <c r="A949" s="165"/>
      <c r="B949" s="165"/>
      <c r="C949" s="165"/>
      <c r="D949" s="165"/>
      <c r="E949" s="233" t="s">
        <v>234</v>
      </c>
      <c r="F949" s="233"/>
      <c r="G949" s="171">
        <v>0.08</v>
      </c>
    </row>
    <row r="950" spans="1:7" x14ac:dyDescent="0.25">
      <c r="A950" s="165"/>
      <c r="B950" s="165"/>
      <c r="C950" s="165"/>
      <c r="D950" s="165"/>
      <c r="E950" s="234" t="s">
        <v>235</v>
      </c>
      <c r="F950" s="234"/>
      <c r="G950" s="172">
        <v>24.42</v>
      </c>
    </row>
    <row r="951" spans="1:7" x14ac:dyDescent="0.25">
      <c r="A951" s="165"/>
      <c r="B951" s="165"/>
      <c r="C951" s="165"/>
      <c r="D951" s="165"/>
      <c r="E951" s="234" t="s">
        <v>259</v>
      </c>
      <c r="F951" s="234"/>
      <c r="G951" s="172">
        <v>9.43</v>
      </c>
    </row>
    <row r="952" spans="1:7" x14ac:dyDescent="0.25">
      <c r="A952" s="165"/>
      <c r="B952" s="165"/>
      <c r="C952" s="165"/>
      <c r="D952" s="165"/>
      <c r="E952" s="234" t="s">
        <v>236</v>
      </c>
      <c r="F952" s="234"/>
      <c r="G952" s="172">
        <v>24.42</v>
      </c>
    </row>
    <row r="953" spans="1:7" x14ac:dyDescent="0.25">
      <c r="A953" s="165"/>
      <c r="B953" s="165"/>
      <c r="C953" s="230"/>
      <c r="D953" s="230"/>
      <c r="E953" s="165"/>
      <c r="F953" s="165"/>
      <c r="G953" s="165"/>
    </row>
    <row r="954" spans="1:7" x14ac:dyDescent="0.25">
      <c r="A954" s="231" t="s">
        <v>2147</v>
      </c>
      <c r="B954" s="231"/>
      <c r="C954" s="231"/>
      <c r="D954" s="231"/>
      <c r="E954" s="231"/>
      <c r="F954" s="231"/>
      <c r="G954" s="231"/>
    </row>
    <row r="955" spans="1:7" ht="22.5" x14ac:dyDescent="0.25">
      <c r="A955" s="232" t="s">
        <v>225</v>
      </c>
      <c r="B955" s="232"/>
      <c r="C955" s="166" t="s">
        <v>226</v>
      </c>
      <c r="D955" s="166" t="s">
        <v>227</v>
      </c>
      <c r="E955" s="166" t="s">
        <v>228</v>
      </c>
      <c r="F955" s="166" t="s">
        <v>229</v>
      </c>
      <c r="G955" s="166" t="s">
        <v>3</v>
      </c>
    </row>
    <row r="956" spans="1:7" ht="33.75" x14ac:dyDescent="0.25">
      <c r="A956" s="167" t="s">
        <v>1320</v>
      </c>
      <c r="B956" s="168" t="s">
        <v>1321</v>
      </c>
      <c r="C956" s="167" t="s">
        <v>242</v>
      </c>
      <c r="D956" s="167" t="s">
        <v>124</v>
      </c>
      <c r="E956" s="169">
        <v>1.26</v>
      </c>
      <c r="F956" s="170">
        <v>0.26169999999999999</v>
      </c>
      <c r="G956" s="170">
        <v>0.32974199999999998</v>
      </c>
    </row>
    <row r="957" spans="1:7" ht="33.75" x14ac:dyDescent="0.25">
      <c r="A957" s="167" t="s">
        <v>1322</v>
      </c>
      <c r="B957" s="168" t="s">
        <v>1323</v>
      </c>
      <c r="C957" s="167" t="s">
        <v>242</v>
      </c>
      <c r="D957" s="167" t="s">
        <v>128</v>
      </c>
      <c r="E957" s="169">
        <v>1.26</v>
      </c>
      <c r="F957" s="170">
        <v>3.9710000000000001</v>
      </c>
      <c r="G957" s="170">
        <v>5.0034599999999996</v>
      </c>
    </row>
    <row r="958" spans="1:7" ht="22.5" x14ac:dyDescent="0.25">
      <c r="A958" s="167" t="s">
        <v>2148</v>
      </c>
      <c r="B958" s="168" t="s">
        <v>2149</v>
      </c>
      <c r="C958" s="167" t="s">
        <v>242</v>
      </c>
      <c r="D958" s="167" t="s">
        <v>125</v>
      </c>
      <c r="E958" s="169">
        <v>1.357</v>
      </c>
      <c r="F958" s="170">
        <v>42.930500000000002</v>
      </c>
      <c r="G958" s="170">
        <v>58.256688500000003</v>
      </c>
    </row>
    <row r="959" spans="1:7" x14ac:dyDescent="0.25">
      <c r="A959" s="165"/>
      <c r="B959" s="165"/>
      <c r="C959" s="165"/>
      <c r="D959" s="165"/>
      <c r="E959" s="233" t="s">
        <v>230</v>
      </c>
      <c r="F959" s="233"/>
      <c r="G959" s="171">
        <v>63.59</v>
      </c>
    </row>
    <row r="960" spans="1:7" ht="22.5" x14ac:dyDescent="0.25">
      <c r="A960" s="232" t="s">
        <v>231</v>
      </c>
      <c r="B960" s="232"/>
      <c r="C960" s="166" t="s">
        <v>226</v>
      </c>
      <c r="D960" s="166" t="s">
        <v>227</v>
      </c>
      <c r="E960" s="166" t="s">
        <v>228</v>
      </c>
      <c r="F960" s="166" t="s">
        <v>229</v>
      </c>
      <c r="G960" s="166" t="s">
        <v>3</v>
      </c>
    </row>
    <row r="961" spans="1:7" ht="33.75" x14ac:dyDescent="0.25">
      <c r="A961" s="167" t="s">
        <v>1326</v>
      </c>
      <c r="B961" s="168" t="s">
        <v>1327</v>
      </c>
      <c r="C961" s="167" t="s">
        <v>242</v>
      </c>
      <c r="D961" s="167" t="s">
        <v>321</v>
      </c>
      <c r="E961" s="169">
        <v>7.3000000000000001E-3</v>
      </c>
      <c r="F961" s="170">
        <v>14.42</v>
      </c>
      <c r="G961" s="170">
        <v>0.105266</v>
      </c>
    </row>
    <row r="962" spans="1:7" ht="33.75" x14ac:dyDescent="0.25">
      <c r="A962" s="167" t="s">
        <v>1328</v>
      </c>
      <c r="B962" s="168" t="s">
        <v>1329</v>
      </c>
      <c r="C962" s="167" t="s">
        <v>242</v>
      </c>
      <c r="D962" s="167" t="s">
        <v>311</v>
      </c>
      <c r="E962" s="169">
        <v>5.3E-3</v>
      </c>
      <c r="F962" s="170">
        <v>15.56</v>
      </c>
      <c r="G962" s="170">
        <v>8.2468E-2</v>
      </c>
    </row>
    <row r="963" spans="1:7" x14ac:dyDescent="0.25">
      <c r="A963" s="167" t="s">
        <v>328</v>
      </c>
      <c r="B963" s="168" t="s">
        <v>233</v>
      </c>
      <c r="C963" s="167" t="s">
        <v>242</v>
      </c>
      <c r="D963" s="167" t="s">
        <v>232</v>
      </c>
      <c r="E963" s="169">
        <v>0.16600000000000001</v>
      </c>
      <c r="F963" s="170">
        <v>12.64</v>
      </c>
      <c r="G963" s="170">
        <v>2.0982400000000001</v>
      </c>
    </row>
    <row r="964" spans="1:7" x14ac:dyDescent="0.25">
      <c r="A964" s="167" t="s">
        <v>1330</v>
      </c>
      <c r="B964" s="168" t="s">
        <v>1331</v>
      </c>
      <c r="C964" s="167" t="s">
        <v>242</v>
      </c>
      <c r="D964" s="167" t="s">
        <v>232</v>
      </c>
      <c r="E964" s="169">
        <v>0.128</v>
      </c>
      <c r="F964" s="170">
        <v>14.99</v>
      </c>
      <c r="G964" s="170">
        <v>1.91872</v>
      </c>
    </row>
    <row r="965" spans="1:7" x14ac:dyDescent="0.25">
      <c r="A965" s="165"/>
      <c r="B965" s="165"/>
      <c r="C965" s="165"/>
      <c r="D965" s="165"/>
      <c r="E965" s="233" t="s">
        <v>234</v>
      </c>
      <c r="F965" s="233"/>
      <c r="G965" s="171">
        <v>4.21</v>
      </c>
    </row>
    <row r="966" spans="1:7" x14ac:dyDescent="0.25">
      <c r="A966" s="165"/>
      <c r="B966" s="165"/>
      <c r="C966" s="165"/>
      <c r="D966" s="165"/>
      <c r="E966" s="234" t="s">
        <v>235</v>
      </c>
      <c r="F966" s="234"/>
      <c r="G966" s="172">
        <v>70.55</v>
      </c>
    </row>
    <row r="967" spans="1:7" x14ac:dyDescent="0.25">
      <c r="A967" s="165"/>
      <c r="B967" s="165"/>
      <c r="C967" s="165"/>
      <c r="D967" s="165"/>
      <c r="E967" s="234" t="s">
        <v>259</v>
      </c>
      <c r="F967" s="234"/>
      <c r="G967" s="172">
        <v>2.75</v>
      </c>
    </row>
    <row r="968" spans="1:7" x14ac:dyDescent="0.25">
      <c r="A968" s="165"/>
      <c r="B968" s="165"/>
      <c r="C968" s="165"/>
      <c r="D968" s="165"/>
      <c r="E968" s="234" t="s">
        <v>236</v>
      </c>
      <c r="F968" s="234"/>
      <c r="G968" s="172">
        <v>70.55</v>
      </c>
    </row>
    <row r="969" spans="1:7" x14ac:dyDescent="0.25">
      <c r="A969" s="165"/>
      <c r="B969" s="165"/>
      <c r="C969" s="230"/>
      <c r="D969" s="230"/>
      <c r="E969" s="165"/>
      <c r="F969" s="165"/>
      <c r="G969" s="165"/>
    </row>
    <row r="970" spans="1:7" x14ac:dyDescent="0.25">
      <c r="A970" s="231" t="s">
        <v>2150</v>
      </c>
      <c r="B970" s="231"/>
      <c r="C970" s="231"/>
      <c r="D970" s="231"/>
      <c r="E970" s="231"/>
      <c r="F970" s="231"/>
      <c r="G970" s="231"/>
    </row>
    <row r="971" spans="1:7" ht="22.5" x14ac:dyDescent="0.25">
      <c r="A971" s="232" t="s">
        <v>225</v>
      </c>
      <c r="B971" s="232"/>
      <c r="C971" s="166" t="s">
        <v>226</v>
      </c>
      <c r="D971" s="166" t="s">
        <v>227</v>
      </c>
      <c r="E971" s="166" t="s">
        <v>228</v>
      </c>
      <c r="F971" s="166" t="s">
        <v>229</v>
      </c>
      <c r="G971" s="166" t="s">
        <v>3</v>
      </c>
    </row>
    <row r="972" spans="1:7" ht="22.5" x14ac:dyDescent="0.25">
      <c r="A972" s="167" t="s">
        <v>2151</v>
      </c>
      <c r="B972" s="168" t="s">
        <v>2152</v>
      </c>
      <c r="C972" s="167" t="s">
        <v>242</v>
      </c>
      <c r="D972" s="167" t="s">
        <v>238</v>
      </c>
      <c r="E972" s="169">
        <v>0.03</v>
      </c>
      <c r="F972" s="170">
        <v>22.866499999999998</v>
      </c>
      <c r="G972" s="170">
        <v>0.68599500000000002</v>
      </c>
    </row>
    <row r="973" spans="1:7" ht="33.75" x14ac:dyDescent="0.25">
      <c r="A973" s="167" t="s">
        <v>2153</v>
      </c>
      <c r="B973" s="168" t="s">
        <v>2154</v>
      </c>
      <c r="C973" s="167" t="s">
        <v>242</v>
      </c>
      <c r="D973" s="167" t="s">
        <v>133</v>
      </c>
      <c r="E973" s="169">
        <v>0.63400000000000001</v>
      </c>
      <c r="F973" s="170">
        <v>21.517499999999998</v>
      </c>
      <c r="G973" s="170">
        <v>13.642094999999999</v>
      </c>
    </row>
    <row r="974" spans="1:7" x14ac:dyDescent="0.25">
      <c r="A974" s="165"/>
      <c r="B974" s="165"/>
      <c r="C974" s="165"/>
      <c r="D974" s="165"/>
      <c r="E974" s="233" t="s">
        <v>230</v>
      </c>
      <c r="F974" s="233"/>
      <c r="G974" s="171">
        <v>14.33</v>
      </c>
    </row>
    <row r="975" spans="1:7" ht="22.5" x14ac:dyDescent="0.25">
      <c r="A975" s="232" t="s">
        <v>231</v>
      </c>
      <c r="B975" s="232"/>
      <c r="C975" s="166" t="s">
        <v>226</v>
      </c>
      <c r="D975" s="166" t="s">
        <v>227</v>
      </c>
      <c r="E975" s="166" t="s">
        <v>228</v>
      </c>
      <c r="F975" s="166" t="s">
        <v>229</v>
      </c>
      <c r="G975" s="166" t="s">
        <v>3</v>
      </c>
    </row>
    <row r="976" spans="1:7" ht="22.5" x14ac:dyDescent="0.25">
      <c r="A976" s="167" t="s">
        <v>316</v>
      </c>
      <c r="B976" s="168" t="s">
        <v>240</v>
      </c>
      <c r="C976" s="167" t="s">
        <v>242</v>
      </c>
      <c r="D976" s="167" t="s">
        <v>232</v>
      </c>
      <c r="E976" s="169">
        <v>6.5000000000000002E-2</v>
      </c>
      <c r="F976" s="170">
        <v>12.84</v>
      </c>
      <c r="G976" s="170">
        <v>0.83460000000000001</v>
      </c>
    </row>
    <row r="977" spans="1:7" ht="22.5" x14ac:dyDescent="0.25">
      <c r="A977" s="167" t="s">
        <v>317</v>
      </c>
      <c r="B977" s="168" t="s">
        <v>318</v>
      </c>
      <c r="C977" s="167" t="s">
        <v>242</v>
      </c>
      <c r="D977" s="167" t="s">
        <v>232</v>
      </c>
      <c r="E977" s="169">
        <v>0.11799999999999999</v>
      </c>
      <c r="F977" s="170">
        <v>14.99</v>
      </c>
      <c r="G977" s="170">
        <v>1.7688200000000001</v>
      </c>
    </row>
    <row r="978" spans="1:7" ht="33.75" x14ac:dyDescent="0.25">
      <c r="A978" s="167" t="s">
        <v>1326</v>
      </c>
      <c r="B978" s="168" t="s">
        <v>1327</v>
      </c>
      <c r="C978" s="167" t="s">
        <v>242</v>
      </c>
      <c r="D978" s="167" t="s">
        <v>321</v>
      </c>
      <c r="E978" s="169">
        <v>6.4000000000000003E-3</v>
      </c>
      <c r="F978" s="170">
        <v>14.42</v>
      </c>
      <c r="G978" s="170">
        <v>9.2287999999999995E-2</v>
      </c>
    </row>
    <row r="979" spans="1:7" ht="33.75" x14ac:dyDescent="0.25">
      <c r="A979" s="167" t="s">
        <v>1328</v>
      </c>
      <c r="B979" s="168" t="s">
        <v>1329</v>
      </c>
      <c r="C979" s="167" t="s">
        <v>242</v>
      </c>
      <c r="D979" s="167" t="s">
        <v>311</v>
      </c>
      <c r="E979" s="169">
        <v>4.5999999999999999E-3</v>
      </c>
      <c r="F979" s="170">
        <v>15.56</v>
      </c>
      <c r="G979" s="170">
        <v>7.1576000000000001E-2</v>
      </c>
    </row>
    <row r="980" spans="1:7" x14ac:dyDescent="0.25">
      <c r="A980" s="165"/>
      <c r="B980" s="165"/>
      <c r="C980" s="165"/>
      <c r="D980" s="165"/>
      <c r="E980" s="233" t="s">
        <v>234</v>
      </c>
      <c r="F980" s="233"/>
      <c r="G980" s="171">
        <v>2.76</v>
      </c>
    </row>
    <row r="981" spans="1:7" x14ac:dyDescent="0.25">
      <c r="A981" s="165"/>
      <c r="B981" s="165"/>
      <c r="C981" s="165"/>
      <c r="D981" s="165"/>
      <c r="E981" s="234" t="s">
        <v>235</v>
      </c>
      <c r="F981" s="234"/>
      <c r="G981" s="172">
        <v>18.77</v>
      </c>
    </row>
    <row r="982" spans="1:7" x14ac:dyDescent="0.25">
      <c r="A982" s="165"/>
      <c r="B982" s="165"/>
      <c r="C982" s="165"/>
      <c r="D982" s="165"/>
      <c r="E982" s="234" t="s">
        <v>259</v>
      </c>
      <c r="F982" s="234"/>
      <c r="G982" s="172">
        <v>1.68</v>
      </c>
    </row>
    <row r="983" spans="1:7" x14ac:dyDescent="0.25">
      <c r="A983" s="165"/>
      <c r="B983" s="165"/>
      <c r="C983" s="165"/>
      <c r="D983" s="165"/>
      <c r="E983" s="234" t="s">
        <v>236</v>
      </c>
      <c r="F983" s="234"/>
      <c r="G983" s="172">
        <v>18.77</v>
      </c>
    </row>
    <row r="984" spans="1:7" x14ac:dyDescent="0.25">
      <c r="A984" s="165"/>
      <c r="B984" s="165"/>
      <c r="C984" s="230"/>
      <c r="D984" s="230"/>
      <c r="E984" s="165"/>
      <c r="F984" s="165"/>
      <c r="G984" s="165"/>
    </row>
    <row r="985" spans="1:7" x14ac:dyDescent="0.25">
      <c r="A985" s="231" t="s">
        <v>2155</v>
      </c>
      <c r="B985" s="231"/>
      <c r="C985" s="231"/>
      <c r="D985" s="231"/>
      <c r="E985" s="231"/>
      <c r="F985" s="231"/>
      <c r="G985" s="231"/>
    </row>
    <row r="986" spans="1:7" ht="22.5" x14ac:dyDescent="0.25">
      <c r="A986" s="232" t="s">
        <v>1899</v>
      </c>
      <c r="B986" s="232"/>
      <c r="C986" s="166" t="s">
        <v>226</v>
      </c>
      <c r="D986" s="166" t="s">
        <v>227</v>
      </c>
      <c r="E986" s="166" t="s">
        <v>228</v>
      </c>
      <c r="F986" s="166" t="s">
        <v>229</v>
      </c>
      <c r="G986" s="166" t="s">
        <v>3</v>
      </c>
    </row>
    <row r="987" spans="1:7" x14ac:dyDescent="0.25">
      <c r="A987" s="167" t="s">
        <v>245</v>
      </c>
      <c r="B987" s="168" t="s">
        <v>1900</v>
      </c>
      <c r="C987" s="167" t="s">
        <v>242</v>
      </c>
      <c r="D987" s="167" t="s">
        <v>232</v>
      </c>
      <c r="E987" s="169">
        <v>1</v>
      </c>
      <c r="F987" s="170">
        <v>2.83</v>
      </c>
      <c r="G987" s="170">
        <v>2.83</v>
      </c>
    </row>
    <row r="988" spans="1:7" ht="33.75" x14ac:dyDescent="0.25">
      <c r="A988" s="167" t="s">
        <v>1901</v>
      </c>
      <c r="B988" s="168" t="s">
        <v>1902</v>
      </c>
      <c r="C988" s="167" t="s">
        <v>242</v>
      </c>
      <c r="D988" s="167" t="s">
        <v>232</v>
      </c>
      <c r="E988" s="169">
        <v>1</v>
      </c>
      <c r="F988" s="170">
        <v>1.26</v>
      </c>
      <c r="G988" s="170">
        <v>1.26</v>
      </c>
    </row>
    <row r="989" spans="1:7" x14ac:dyDescent="0.25">
      <c r="A989" s="167" t="s">
        <v>246</v>
      </c>
      <c r="B989" s="168" t="s">
        <v>1903</v>
      </c>
      <c r="C989" s="167" t="s">
        <v>242</v>
      </c>
      <c r="D989" s="167" t="s">
        <v>232</v>
      </c>
      <c r="E989" s="169">
        <v>1</v>
      </c>
      <c r="F989" s="170">
        <v>0.81</v>
      </c>
      <c r="G989" s="170">
        <v>0.81</v>
      </c>
    </row>
    <row r="990" spans="1:7" ht="33.75" x14ac:dyDescent="0.25">
      <c r="A990" s="167" t="s">
        <v>1904</v>
      </c>
      <c r="B990" s="168" t="s">
        <v>1905</v>
      </c>
      <c r="C990" s="167" t="s">
        <v>242</v>
      </c>
      <c r="D990" s="167" t="s">
        <v>232</v>
      </c>
      <c r="E990" s="169">
        <v>1</v>
      </c>
      <c r="F990" s="170">
        <v>0.45</v>
      </c>
      <c r="G990" s="170">
        <v>0.45</v>
      </c>
    </row>
    <row r="991" spans="1:7" x14ac:dyDescent="0.25">
      <c r="A991" s="167" t="s">
        <v>247</v>
      </c>
      <c r="B991" s="168" t="s">
        <v>1906</v>
      </c>
      <c r="C991" s="167" t="s">
        <v>242</v>
      </c>
      <c r="D991" s="167" t="s">
        <v>232</v>
      </c>
      <c r="E991" s="169">
        <v>1</v>
      </c>
      <c r="F991" s="170">
        <v>0.06</v>
      </c>
      <c r="G991" s="170">
        <v>0.06</v>
      </c>
    </row>
    <row r="992" spans="1:7" x14ac:dyDescent="0.25">
      <c r="A992" s="167" t="s">
        <v>248</v>
      </c>
      <c r="B992" s="168" t="s">
        <v>1907</v>
      </c>
      <c r="C992" s="167" t="s">
        <v>242</v>
      </c>
      <c r="D992" s="167" t="s">
        <v>232</v>
      </c>
      <c r="E992" s="169">
        <v>1</v>
      </c>
      <c r="F992" s="170">
        <v>0.91</v>
      </c>
      <c r="G992" s="170">
        <v>0.91</v>
      </c>
    </row>
    <row r="993" spans="1:7" x14ac:dyDescent="0.25">
      <c r="A993" s="165"/>
      <c r="B993" s="165"/>
      <c r="C993" s="165"/>
      <c r="D993" s="165"/>
      <c r="E993" s="233" t="s">
        <v>1908</v>
      </c>
      <c r="F993" s="233"/>
      <c r="G993" s="171">
        <v>6.32</v>
      </c>
    </row>
    <row r="994" spans="1:7" ht="22.5" x14ac:dyDescent="0.25">
      <c r="A994" s="232" t="s">
        <v>243</v>
      </c>
      <c r="B994" s="232"/>
      <c r="C994" s="166" t="s">
        <v>226</v>
      </c>
      <c r="D994" s="166" t="s">
        <v>227</v>
      </c>
      <c r="E994" s="166" t="s">
        <v>228</v>
      </c>
      <c r="F994" s="166" t="s">
        <v>229</v>
      </c>
      <c r="G994" s="166" t="s">
        <v>3</v>
      </c>
    </row>
    <row r="995" spans="1:7" x14ac:dyDescent="0.25">
      <c r="A995" s="167" t="s">
        <v>1896</v>
      </c>
      <c r="B995" s="168" t="s">
        <v>1897</v>
      </c>
      <c r="C995" s="167" t="s">
        <v>242</v>
      </c>
      <c r="D995" s="167" t="s">
        <v>232</v>
      </c>
      <c r="E995" s="169">
        <v>1</v>
      </c>
      <c r="F995" s="170">
        <v>8.59</v>
      </c>
      <c r="G995" s="170">
        <v>8.59</v>
      </c>
    </row>
    <row r="996" spans="1:7" x14ac:dyDescent="0.25">
      <c r="A996" s="165"/>
      <c r="B996" s="165"/>
      <c r="C996" s="165"/>
      <c r="D996" s="165"/>
      <c r="E996" s="233" t="s">
        <v>244</v>
      </c>
      <c r="F996" s="233"/>
      <c r="G996" s="171">
        <v>8.59</v>
      </c>
    </row>
    <row r="997" spans="1:7" ht="22.5" x14ac:dyDescent="0.25">
      <c r="A997" s="232" t="s">
        <v>231</v>
      </c>
      <c r="B997" s="232"/>
      <c r="C997" s="166" t="s">
        <v>226</v>
      </c>
      <c r="D997" s="166" t="s">
        <v>227</v>
      </c>
      <c r="E997" s="166" t="s">
        <v>228</v>
      </c>
      <c r="F997" s="166" t="s">
        <v>229</v>
      </c>
      <c r="G997" s="166" t="s">
        <v>3</v>
      </c>
    </row>
    <row r="998" spans="1:7" ht="33.75" x14ac:dyDescent="0.25">
      <c r="A998" s="167" t="s">
        <v>1909</v>
      </c>
      <c r="B998" s="168" t="s">
        <v>1910</v>
      </c>
      <c r="C998" s="167" t="s">
        <v>242</v>
      </c>
      <c r="D998" s="167" t="s">
        <v>232</v>
      </c>
      <c r="E998" s="169">
        <v>1</v>
      </c>
      <c r="F998" s="170">
        <v>0.1</v>
      </c>
      <c r="G998" s="170">
        <v>0.1</v>
      </c>
    </row>
    <row r="999" spans="1:7" x14ac:dyDescent="0.25">
      <c r="A999" s="165"/>
      <c r="B999" s="165"/>
      <c r="C999" s="165"/>
      <c r="D999" s="165"/>
      <c r="E999" s="233" t="s">
        <v>234</v>
      </c>
      <c r="F999" s="233"/>
      <c r="G999" s="171">
        <v>0.1</v>
      </c>
    </row>
    <row r="1000" spans="1:7" x14ac:dyDescent="0.25">
      <c r="A1000" s="165"/>
      <c r="B1000" s="165"/>
      <c r="C1000" s="165"/>
      <c r="D1000" s="165"/>
      <c r="E1000" s="234" t="s">
        <v>235</v>
      </c>
      <c r="F1000" s="234"/>
      <c r="G1000" s="172">
        <v>24.47</v>
      </c>
    </row>
    <row r="1001" spans="1:7" x14ac:dyDescent="0.25">
      <c r="A1001" s="165"/>
      <c r="B1001" s="165"/>
      <c r="C1001" s="165"/>
      <c r="D1001" s="165"/>
      <c r="E1001" s="234" t="s">
        <v>259</v>
      </c>
      <c r="F1001" s="234"/>
      <c r="G1001" s="172">
        <v>9.4600000000000009</v>
      </c>
    </row>
    <row r="1002" spans="1:7" x14ac:dyDescent="0.25">
      <c r="A1002" s="165"/>
      <c r="B1002" s="165"/>
      <c r="C1002" s="165"/>
      <c r="D1002" s="165"/>
      <c r="E1002" s="234" t="s">
        <v>236</v>
      </c>
      <c r="F1002" s="234"/>
      <c r="G1002" s="172">
        <v>24.47</v>
      </c>
    </row>
    <row r="1003" spans="1:7" x14ac:dyDescent="0.25">
      <c r="A1003" s="165"/>
      <c r="B1003" s="165"/>
      <c r="C1003" s="230"/>
      <c r="D1003" s="230"/>
      <c r="E1003" s="165"/>
      <c r="F1003" s="165"/>
      <c r="G1003" s="165"/>
    </row>
    <row r="1004" spans="1:7" x14ac:dyDescent="0.25">
      <c r="A1004" s="231" t="s">
        <v>2156</v>
      </c>
      <c r="B1004" s="231"/>
      <c r="C1004" s="231"/>
      <c r="D1004" s="231"/>
      <c r="E1004" s="231"/>
      <c r="F1004" s="231"/>
      <c r="G1004" s="231"/>
    </row>
    <row r="1005" spans="1:7" ht="22.5" x14ac:dyDescent="0.25">
      <c r="A1005" s="232" t="s">
        <v>243</v>
      </c>
      <c r="B1005" s="232"/>
      <c r="C1005" s="166" t="s">
        <v>226</v>
      </c>
      <c r="D1005" s="166" t="s">
        <v>227</v>
      </c>
      <c r="E1005" s="166" t="s">
        <v>228</v>
      </c>
      <c r="F1005" s="166" t="s">
        <v>229</v>
      </c>
      <c r="G1005" s="166" t="s">
        <v>3</v>
      </c>
    </row>
    <row r="1006" spans="1:7" x14ac:dyDescent="0.25">
      <c r="A1006" s="167" t="s">
        <v>2157</v>
      </c>
      <c r="B1006" s="168" t="s">
        <v>2158</v>
      </c>
      <c r="C1006" s="167" t="s">
        <v>242</v>
      </c>
      <c r="D1006" s="167" t="s">
        <v>232</v>
      </c>
      <c r="E1006" s="169">
        <v>4.1000000000000003E-3</v>
      </c>
      <c r="F1006" s="170">
        <v>6.44</v>
      </c>
      <c r="G1006" s="170">
        <v>2.6404E-2</v>
      </c>
    </row>
    <row r="1007" spans="1:7" x14ac:dyDescent="0.25">
      <c r="A1007" s="165"/>
      <c r="B1007" s="165"/>
      <c r="C1007" s="165"/>
      <c r="D1007" s="165"/>
      <c r="E1007" s="233" t="s">
        <v>244</v>
      </c>
      <c r="F1007" s="233"/>
      <c r="G1007" s="171">
        <v>0.03</v>
      </c>
    </row>
    <row r="1008" spans="1:7" x14ac:dyDescent="0.25">
      <c r="A1008" s="165"/>
      <c r="B1008" s="165"/>
      <c r="C1008" s="165"/>
      <c r="D1008" s="165"/>
      <c r="E1008" s="234" t="s">
        <v>235</v>
      </c>
      <c r="F1008" s="234"/>
      <c r="G1008" s="172">
        <v>0.06</v>
      </c>
    </row>
    <row r="1009" spans="1:7" x14ac:dyDescent="0.25">
      <c r="A1009" s="165"/>
      <c r="B1009" s="165"/>
      <c r="C1009" s="165"/>
      <c r="D1009" s="165"/>
      <c r="E1009" s="234" t="s">
        <v>259</v>
      </c>
      <c r="F1009" s="234"/>
      <c r="G1009" s="172">
        <v>0.03</v>
      </c>
    </row>
    <row r="1010" spans="1:7" x14ac:dyDescent="0.25">
      <c r="A1010" s="165"/>
      <c r="B1010" s="165"/>
      <c r="C1010" s="165"/>
      <c r="D1010" s="165"/>
      <c r="E1010" s="234" t="s">
        <v>236</v>
      </c>
      <c r="F1010" s="234"/>
      <c r="G1010" s="172">
        <v>0.06</v>
      </c>
    </row>
    <row r="1011" spans="1:7" x14ac:dyDescent="0.25">
      <c r="A1011" s="165"/>
      <c r="B1011" s="165"/>
      <c r="C1011" s="230"/>
      <c r="D1011" s="230"/>
      <c r="E1011" s="165"/>
      <c r="F1011" s="165"/>
      <c r="G1011" s="165"/>
    </row>
    <row r="1012" spans="1:7" x14ac:dyDescent="0.25">
      <c r="A1012" s="231" t="s">
        <v>2159</v>
      </c>
      <c r="B1012" s="231"/>
      <c r="C1012" s="231"/>
      <c r="D1012" s="231"/>
      <c r="E1012" s="231"/>
      <c r="F1012" s="231"/>
      <c r="G1012" s="231"/>
    </row>
    <row r="1013" spans="1:7" ht="22.5" x14ac:dyDescent="0.25">
      <c r="A1013" s="232" t="s">
        <v>1899</v>
      </c>
      <c r="B1013" s="232"/>
      <c r="C1013" s="166" t="s">
        <v>226</v>
      </c>
      <c r="D1013" s="166" t="s">
        <v>227</v>
      </c>
      <c r="E1013" s="166" t="s">
        <v>228</v>
      </c>
      <c r="F1013" s="166" t="s">
        <v>229</v>
      </c>
      <c r="G1013" s="166" t="s">
        <v>3</v>
      </c>
    </row>
    <row r="1014" spans="1:7" x14ac:dyDescent="0.25">
      <c r="A1014" s="167" t="s">
        <v>245</v>
      </c>
      <c r="B1014" s="168" t="s">
        <v>1900</v>
      </c>
      <c r="C1014" s="167" t="s">
        <v>242</v>
      </c>
      <c r="D1014" s="167" t="s">
        <v>232</v>
      </c>
      <c r="E1014" s="169">
        <v>1</v>
      </c>
      <c r="F1014" s="170">
        <v>2.83</v>
      </c>
      <c r="G1014" s="170">
        <v>2.83</v>
      </c>
    </row>
    <row r="1015" spans="1:7" ht="22.5" x14ac:dyDescent="0.25">
      <c r="A1015" s="167" t="s">
        <v>1957</v>
      </c>
      <c r="B1015" s="168" t="s">
        <v>1958</v>
      </c>
      <c r="C1015" s="167" t="s">
        <v>242</v>
      </c>
      <c r="D1015" s="167" t="s">
        <v>232</v>
      </c>
      <c r="E1015" s="169">
        <v>1</v>
      </c>
      <c r="F1015" s="170">
        <v>1.0900000000000001</v>
      </c>
      <c r="G1015" s="170">
        <v>1.0900000000000001</v>
      </c>
    </row>
    <row r="1016" spans="1:7" x14ac:dyDescent="0.25">
      <c r="A1016" s="167" t="s">
        <v>246</v>
      </c>
      <c r="B1016" s="168" t="s">
        <v>1903</v>
      </c>
      <c r="C1016" s="167" t="s">
        <v>242</v>
      </c>
      <c r="D1016" s="167" t="s">
        <v>232</v>
      </c>
      <c r="E1016" s="169">
        <v>1</v>
      </c>
      <c r="F1016" s="170">
        <v>0.81</v>
      </c>
      <c r="G1016" s="170">
        <v>0.81</v>
      </c>
    </row>
    <row r="1017" spans="1:7" ht="33.75" x14ac:dyDescent="0.25">
      <c r="A1017" s="167" t="s">
        <v>1959</v>
      </c>
      <c r="B1017" s="168" t="s">
        <v>1960</v>
      </c>
      <c r="C1017" s="167" t="s">
        <v>242</v>
      </c>
      <c r="D1017" s="167" t="s">
        <v>232</v>
      </c>
      <c r="E1017" s="169">
        <v>1</v>
      </c>
      <c r="F1017" s="170">
        <v>0.74</v>
      </c>
      <c r="G1017" s="170">
        <v>0.74</v>
      </c>
    </row>
    <row r="1018" spans="1:7" x14ac:dyDescent="0.25">
      <c r="A1018" s="167" t="s">
        <v>247</v>
      </c>
      <c r="B1018" s="168" t="s">
        <v>1906</v>
      </c>
      <c r="C1018" s="167" t="s">
        <v>242</v>
      </c>
      <c r="D1018" s="167" t="s">
        <v>232</v>
      </c>
      <c r="E1018" s="169">
        <v>1</v>
      </c>
      <c r="F1018" s="170">
        <v>0.06</v>
      </c>
      <c r="G1018" s="170">
        <v>0.06</v>
      </c>
    </row>
    <row r="1019" spans="1:7" x14ac:dyDescent="0.25">
      <c r="A1019" s="167" t="s">
        <v>248</v>
      </c>
      <c r="B1019" s="168" t="s">
        <v>1907</v>
      </c>
      <c r="C1019" s="167" t="s">
        <v>242</v>
      </c>
      <c r="D1019" s="167" t="s">
        <v>232</v>
      </c>
      <c r="E1019" s="169">
        <v>1</v>
      </c>
      <c r="F1019" s="170">
        <v>0.91</v>
      </c>
      <c r="G1019" s="170">
        <v>0.91</v>
      </c>
    </row>
    <row r="1020" spans="1:7" x14ac:dyDescent="0.25">
      <c r="A1020" s="165"/>
      <c r="B1020" s="165"/>
      <c r="C1020" s="165"/>
      <c r="D1020" s="165"/>
      <c r="E1020" s="233" t="s">
        <v>1908</v>
      </c>
      <c r="F1020" s="233"/>
      <c r="G1020" s="171">
        <v>6.44</v>
      </c>
    </row>
    <row r="1021" spans="1:7" ht="22.5" x14ac:dyDescent="0.25">
      <c r="A1021" s="232" t="s">
        <v>243</v>
      </c>
      <c r="B1021" s="232"/>
      <c r="C1021" s="166" t="s">
        <v>226</v>
      </c>
      <c r="D1021" s="166" t="s">
        <v>227</v>
      </c>
      <c r="E1021" s="166" t="s">
        <v>228</v>
      </c>
      <c r="F1021" s="166" t="s">
        <v>229</v>
      </c>
      <c r="G1021" s="166" t="s">
        <v>3</v>
      </c>
    </row>
    <row r="1022" spans="1:7" x14ac:dyDescent="0.25">
      <c r="A1022" s="167" t="s">
        <v>2157</v>
      </c>
      <c r="B1022" s="168" t="s">
        <v>2158</v>
      </c>
      <c r="C1022" s="167" t="s">
        <v>242</v>
      </c>
      <c r="D1022" s="167" t="s">
        <v>232</v>
      </c>
      <c r="E1022" s="169">
        <v>1</v>
      </c>
      <c r="F1022" s="170">
        <v>6.44</v>
      </c>
      <c r="G1022" s="170">
        <v>6.44</v>
      </c>
    </row>
    <row r="1023" spans="1:7" x14ac:dyDescent="0.25">
      <c r="A1023" s="165"/>
      <c r="B1023" s="165"/>
      <c r="C1023" s="165"/>
      <c r="D1023" s="165"/>
      <c r="E1023" s="233" t="s">
        <v>244</v>
      </c>
      <c r="F1023" s="233"/>
      <c r="G1023" s="171">
        <v>6.44</v>
      </c>
    </row>
    <row r="1024" spans="1:7" ht="22.5" x14ac:dyDescent="0.25">
      <c r="A1024" s="232" t="s">
        <v>231</v>
      </c>
      <c r="B1024" s="232"/>
      <c r="C1024" s="166" t="s">
        <v>226</v>
      </c>
      <c r="D1024" s="166" t="s">
        <v>227</v>
      </c>
      <c r="E1024" s="166" t="s">
        <v>228</v>
      </c>
      <c r="F1024" s="166" t="s">
        <v>229</v>
      </c>
      <c r="G1024" s="166" t="s">
        <v>3</v>
      </c>
    </row>
    <row r="1025" spans="1:7" ht="22.5" x14ac:dyDescent="0.25">
      <c r="A1025" s="167" t="s">
        <v>2160</v>
      </c>
      <c r="B1025" s="168" t="s">
        <v>2161</v>
      </c>
      <c r="C1025" s="167" t="s">
        <v>242</v>
      </c>
      <c r="D1025" s="167" t="s">
        <v>232</v>
      </c>
      <c r="E1025" s="169">
        <v>1</v>
      </c>
      <c r="F1025" s="170">
        <v>0.03</v>
      </c>
      <c r="G1025" s="170">
        <v>0.03</v>
      </c>
    </row>
    <row r="1026" spans="1:7" x14ac:dyDescent="0.25">
      <c r="A1026" s="165"/>
      <c r="B1026" s="165"/>
      <c r="C1026" s="165"/>
      <c r="D1026" s="165"/>
      <c r="E1026" s="233" t="s">
        <v>234</v>
      </c>
      <c r="F1026" s="233"/>
      <c r="G1026" s="171">
        <v>0.03</v>
      </c>
    </row>
    <row r="1027" spans="1:7" x14ac:dyDescent="0.25">
      <c r="A1027" s="165"/>
      <c r="B1027" s="165"/>
      <c r="C1027" s="165"/>
      <c r="D1027" s="165"/>
      <c r="E1027" s="234" t="s">
        <v>235</v>
      </c>
      <c r="F1027" s="234"/>
      <c r="G1027" s="172">
        <v>19.940000000000001</v>
      </c>
    </row>
    <row r="1028" spans="1:7" x14ac:dyDescent="0.25">
      <c r="A1028" s="165"/>
      <c r="B1028" s="165"/>
      <c r="C1028" s="165"/>
      <c r="D1028" s="165"/>
      <c r="E1028" s="234" t="s">
        <v>259</v>
      </c>
      <c r="F1028" s="234"/>
      <c r="G1028" s="172">
        <v>7.03</v>
      </c>
    </row>
    <row r="1029" spans="1:7" x14ac:dyDescent="0.25">
      <c r="A1029" s="165"/>
      <c r="B1029" s="165"/>
      <c r="C1029" s="165"/>
      <c r="D1029" s="165"/>
      <c r="E1029" s="234" t="s">
        <v>236</v>
      </c>
      <c r="F1029" s="234"/>
      <c r="G1029" s="172">
        <v>19.940000000000001</v>
      </c>
    </row>
    <row r="1030" spans="1:7" x14ac:dyDescent="0.25">
      <c r="A1030" s="165"/>
      <c r="B1030" s="165"/>
      <c r="C1030" s="230"/>
      <c r="D1030" s="230"/>
      <c r="E1030" s="165"/>
      <c r="F1030" s="165"/>
      <c r="G1030" s="165"/>
    </row>
    <row r="1031" spans="1:7" x14ac:dyDescent="0.25">
      <c r="A1031" s="231" t="s">
        <v>2162</v>
      </c>
      <c r="B1031" s="231"/>
      <c r="C1031" s="231"/>
      <c r="D1031" s="231"/>
      <c r="E1031" s="231"/>
      <c r="F1031" s="231"/>
      <c r="G1031" s="231"/>
    </row>
    <row r="1032" spans="1:7" ht="22.5" x14ac:dyDescent="0.25">
      <c r="A1032" s="232" t="s">
        <v>1130</v>
      </c>
      <c r="B1032" s="232"/>
      <c r="C1032" s="166" t="s">
        <v>226</v>
      </c>
      <c r="D1032" s="166" t="s">
        <v>227</v>
      </c>
      <c r="E1032" s="166" t="s">
        <v>228</v>
      </c>
      <c r="F1032" s="166" t="s">
        <v>229</v>
      </c>
      <c r="G1032" s="166" t="s">
        <v>3</v>
      </c>
    </row>
    <row r="1033" spans="1:7" ht="33.75" x14ac:dyDescent="0.25">
      <c r="A1033" s="167" t="s">
        <v>2163</v>
      </c>
      <c r="B1033" s="168" t="s">
        <v>2164</v>
      </c>
      <c r="C1033" s="167" t="s">
        <v>242</v>
      </c>
      <c r="D1033" s="167" t="s">
        <v>128</v>
      </c>
      <c r="E1033" s="169">
        <v>3.1099999999999997E-5</v>
      </c>
      <c r="F1033" s="170">
        <v>1144713.08</v>
      </c>
      <c r="G1033" s="170">
        <v>35.600576787999998</v>
      </c>
    </row>
    <row r="1034" spans="1:7" x14ac:dyDescent="0.25">
      <c r="A1034" s="165"/>
      <c r="B1034" s="165"/>
      <c r="C1034" s="165"/>
      <c r="D1034" s="165"/>
      <c r="E1034" s="233" t="s">
        <v>1138</v>
      </c>
      <c r="F1034" s="233"/>
      <c r="G1034" s="171">
        <v>35.6</v>
      </c>
    </row>
    <row r="1035" spans="1:7" x14ac:dyDescent="0.25">
      <c r="A1035" s="165"/>
      <c r="B1035" s="165"/>
      <c r="C1035" s="165"/>
      <c r="D1035" s="165"/>
      <c r="E1035" s="234" t="s">
        <v>235</v>
      </c>
      <c r="F1035" s="234"/>
      <c r="G1035" s="172">
        <v>35.6</v>
      </c>
    </row>
    <row r="1036" spans="1:7" x14ac:dyDescent="0.25">
      <c r="A1036" s="165"/>
      <c r="B1036" s="165"/>
      <c r="C1036" s="165"/>
      <c r="D1036" s="165"/>
      <c r="E1036" s="234" t="s">
        <v>237</v>
      </c>
      <c r="F1036" s="234"/>
      <c r="G1036" s="172">
        <v>0</v>
      </c>
    </row>
    <row r="1037" spans="1:7" x14ac:dyDescent="0.25">
      <c r="A1037" s="165"/>
      <c r="B1037" s="165"/>
      <c r="C1037" s="165"/>
      <c r="D1037" s="165"/>
      <c r="E1037" s="234" t="s">
        <v>236</v>
      </c>
      <c r="F1037" s="234"/>
      <c r="G1037" s="172">
        <v>35.6</v>
      </c>
    </row>
    <row r="1038" spans="1:7" x14ac:dyDescent="0.25">
      <c r="A1038" s="165"/>
      <c r="B1038" s="165"/>
      <c r="C1038" s="230"/>
      <c r="D1038" s="230"/>
      <c r="E1038" s="165"/>
      <c r="F1038" s="165"/>
      <c r="G1038" s="165"/>
    </row>
    <row r="1039" spans="1:7" x14ac:dyDescent="0.25">
      <c r="A1039" s="231" t="s">
        <v>2165</v>
      </c>
      <c r="B1039" s="231"/>
      <c r="C1039" s="231"/>
      <c r="D1039" s="231"/>
      <c r="E1039" s="231"/>
      <c r="F1039" s="231"/>
      <c r="G1039" s="231"/>
    </row>
    <row r="1040" spans="1:7" ht="22.5" x14ac:dyDescent="0.25">
      <c r="A1040" s="232" t="s">
        <v>1130</v>
      </c>
      <c r="B1040" s="232"/>
      <c r="C1040" s="166" t="s">
        <v>226</v>
      </c>
      <c r="D1040" s="166" t="s">
        <v>227</v>
      </c>
      <c r="E1040" s="166" t="s">
        <v>228</v>
      </c>
      <c r="F1040" s="166" t="s">
        <v>229</v>
      </c>
      <c r="G1040" s="166" t="s">
        <v>3</v>
      </c>
    </row>
    <row r="1041" spans="1:7" ht="33.75" x14ac:dyDescent="0.25">
      <c r="A1041" s="167" t="s">
        <v>2163</v>
      </c>
      <c r="B1041" s="168" t="s">
        <v>2164</v>
      </c>
      <c r="C1041" s="167" t="s">
        <v>242</v>
      </c>
      <c r="D1041" s="167" t="s">
        <v>128</v>
      </c>
      <c r="E1041" s="169">
        <v>6.9999999999999999E-6</v>
      </c>
      <c r="F1041" s="170">
        <v>1144713.08</v>
      </c>
      <c r="G1041" s="170">
        <v>8.0129915599999997</v>
      </c>
    </row>
    <row r="1042" spans="1:7" x14ac:dyDescent="0.25">
      <c r="A1042" s="165"/>
      <c r="B1042" s="165"/>
      <c r="C1042" s="165"/>
      <c r="D1042" s="165"/>
      <c r="E1042" s="233" t="s">
        <v>1138</v>
      </c>
      <c r="F1042" s="233"/>
      <c r="G1042" s="171">
        <v>8.01</v>
      </c>
    </row>
    <row r="1043" spans="1:7" x14ac:dyDescent="0.25">
      <c r="A1043" s="165"/>
      <c r="B1043" s="165"/>
      <c r="C1043" s="165"/>
      <c r="D1043" s="165"/>
      <c r="E1043" s="234" t="s">
        <v>235</v>
      </c>
      <c r="F1043" s="234"/>
      <c r="G1043" s="172">
        <v>8.01</v>
      </c>
    </row>
    <row r="1044" spans="1:7" x14ac:dyDescent="0.25">
      <c r="A1044" s="165"/>
      <c r="B1044" s="165"/>
      <c r="C1044" s="165"/>
      <c r="D1044" s="165"/>
      <c r="E1044" s="234" t="s">
        <v>237</v>
      </c>
      <c r="F1044" s="234"/>
      <c r="G1044" s="172">
        <v>0</v>
      </c>
    </row>
    <row r="1045" spans="1:7" x14ac:dyDescent="0.25">
      <c r="A1045" s="165"/>
      <c r="B1045" s="165"/>
      <c r="C1045" s="165"/>
      <c r="D1045" s="165"/>
      <c r="E1045" s="234" t="s">
        <v>236</v>
      </c>
      <c r="F1045" s="234"/>
      <c r="G1045" s="172">
        <v>8.01</v>
      </c>
    </row>
    <row r="1046" spans="1:7" x14ac:dyDescent="0.25">
      <c r="A1046" s="165"/>
      <c r="B1046" s="165"/>
      <c r="C1046" s="230"/>
      <c r="D1046" s="230"/>
      <c r="E1046" s="165"/>
      <c r="F1046" s="165"/>
      <c r="G1046" s="165"/>
    </row>
    <row r="1047" spans="1:7" x14ac:dyDescent="0.25">
      <c r="A1047" s="231" t="s">
        <v>2166</v>
      </c>
      <c r="B1047" s="231"/>
      <c r="C1047" s="231"/>
      <c r="D1047" s="231"/>
      <c r="E1047" s="231"/>
      <c r="F1047" s="231"/>
      <c r="G1047" s="231"/>
    </row>
    <row r="1048" spans="1:7" ht="22.5" x14ac:dyDescent="0.25">
      <c r="A1048" s="232" t="s">
        <v>243</v>
      </c>
      <c r="B1048" s="232"/>
      <c r="C1048" s="166" t="s">
        <v>226</v>
      </c>
      <c r="D1048" s="166" t="s">
        <v>227</v>
      </c>
      <c r="E1048" s="166" t="s">
        <v>228</v>
      </c>
      <c r="F1048" s="166" t="s">
        <v>229</v>
      </c>
      <c r="G1048" s="166" t="s">
        <v>3</v>
      </c>
    </row>
    <row r="1049" spans="1:7" ht="22.5" x14ac:dyDescent="0.25">
      <c r="A1049" s="167" t="s">
        <v>2167</v>
      </c>
      <c r="B1049" s="168" t="s">
        <v>2168</v>
      </c>
      <c r="C1049" s="167" t="s">
        <v>242</v>
      </c>
      <c r="D1049" s="167" t="s">
        <v>232</v>
      </c>
      <c r="E1049" s="169">
        <v>9.4000000000000004E-3</v>
      </c>
      <c r="F1049" s="170">
        <v>8.59</v>
      </c>
      <c r="G1049" s="170">
        <v>8.0745999999999998E-2</v>
      </c>
    </row>
    <row r="1050" spans="1:7" x14ac:dyDescent="0.25">
      <c r="A1050" s="165"/>
      <c r="B1050" s="165"/>
      <c r="C1050" s="165"/>
      <c r="D1050" s="165"/>
      <c r="E1050" s="233" t="s">
        <v>244</v>
      </c>
      <c r="F1050" s="233"/>
      <c r="G1050" s="171">
        <v>0.08</v>
      </c>
    </row>
    <row r="1051" spans="1:7" x14ac:dyDescent="0.25">
      <c r="A1051" s="165"/>
      <c r="B1051" s="165"/>
      <c r="C1051" s="165"/>
      <c r="D1051" s="165"/>
      <c r="E1051" s="234" t="s">
        <v>235</v>
      </c>
      <c r="F1051" s="234"/>
      <c r="G1051" s="172">
        <v>0.17</v>
      </c>
    </row>
    <row r="1052" spans="1:7" x14ac:dyDescent="0.25">
      <c r="A1052" s="165"/>
      <c r="B1052" s="165"/>
      <c r="C1052" s="165"/>
      <c r="D1052" s="165"/>
      <c r="E1052" s="234" t="s">
        <v>259</v>
      </c>
      <c r="F1052" s="234"/>
      <c r="G1052" s="172">
        <v>0.09</v>
      </c>
    </row>
    <row r="1053" spans="1:7" x14ac:dyDescent="0.25">
      <c r="A1053" s="165"/>
      <c r="B1053" s="165"/>
      <c r="C1053" s="165"/>
      <c r="D1053" s="165"/>
      <c r="E1053" s="234" t="s">
        <v>236</v>
      </c>
      <c r="F1053" s="234"/>
      <c r="G1053" s="172">
        <v>0.17</v>
      </c>
    </row>
    <row r="1054" spans="1:7" x14ac:dyDescent="0.25">
      <c r="A1054" s="165"/>
      <c r="B1054" s="165"/>
      <c r="C1054" s="230"/>
      <c r="D1054" s="230"/>
      <c r="E1054" s="165"/>
      <c r="F1054" s="165"/>
      <c r="G1054" s="165"/>
    </row>
    <row r="1055" spans="1:7" x14ac:dyDescent="0.25">
      <c r="A1055" s="231" t="s">
        <v>2169</v>
      </c>
      <c r="B1055" s="231"/>
      <c r="C1055" s="231"/>
      <c r="D1055" s="231"/>
      <c r="E1055" s="231"/>
      <c r="F1055" s="231"/>
      <c r="G1055" s="231"/>
    </row>
    <row r="1056" spans="1:7" ht="22.5" x14ac:dyDescent="0.25">
      <c r="A1056" s="232" t="s">
        <v>1899</v>
      </c>
      <c r="B1056" s="232"/>
      <c r="C1056" s="166" t="s">
        <v>226</v>
      </c>
      <c r="D1056" s="166" t="s">
        <v>227</v>
      </c>
      <c r="E1056" s="166" t="s">
        <v>228</v>
      </c>
      <c r="F1056" s="166" t="s">
        <v>229</v>
      </c>
      <c r="G1056" s="166" t="s">
        <v>3</v>
      </c>
    </row>
    <row r="1057" spans="1:7" x14ac:dyDescent="0.25">
      <c r="A1057" s="167" t="s">
        <v>245</v>
      </c>
      <c r="B1057" s="168" t="s">
        <v>1900</v>
      </c>
      <c r="C1057" s="167" t="s">
        <v>242</v>
      </c>
      <c r="D1057" s="167" t="s">
        <v>232</v>
      </c>
      <c r="E1057" s="169">
        <v>1</v>
      </c>
      <c r="F1057" s="170">
        <v>2.83</v>
      </c>
      <c r="G1057" s="170">
        <v>2.83</v>
      </c>
    </row>
    <row r="1058" spans="1:7" ht="33.75" x14ac:dyDescent="0.25">
      <c r="A1058" s="167" t="s">
        <v>1944</v>
      </c>
      <c r="B1058" s="168" t="s">
        <v>1945</v>
      </c>
      <c r="C1058" s="167" t="s">
        <v>242</v>
      </c>
      <c r="D1058" s="167" t="s">
        <v>232</v>
      </c>
      <c r="E1058" s="169">
        <v>1</v>
      </c>
      <c r="F1058" s="170">
        <v>0.76</v>
      </c>
      <c r="G1058" s="170">
        <v>0.76</v>
      </c>
    </row>
    <row r="1059" spans="1:7" x14ac:dyDescent="0.25">
      <c r="A1059" s="167" t="s">
        <v>246</v>
      </c>
      <c r="B1059" s="168" t="s">
        <v>1903</v>
      </c>
      <c r="C1059" s="167" t="s">
        <v>242</v>
      </c>
      <c r="D1059" s="167" t="s">
        <v>232</v>
      </c>
      <c r="E1059" s="169">
        <v>1</v>
      </c>
      <c r="F1059" s="170">
        <v>0.81</v>
      </c>
      <c r="G1059" s="170">
        <v>0.81</v>
      </c>
    </row>
    <row r="1060" spans="1:7" ht="33.75" x14ac:dyDescent="0.25">
      <c r="A1060" s="167" t="s">
        <v>1946</v>
      </c>
      <c r="B1060" s="168" t="s">
        <v>1947</v>
      </c>
      <c r="C1060" s="167" t="s">
        <v>242</v>
      </c>
      <c r="D1060" s="167" t="s">
        <v>232</v>
      </c>
      <c r="E1060" s="169">
        <v>1</v>
      </c>
      <c r="F1060" s="170">
        <v>0.01</v>
      </c>
      <c r="G1060" s="170">
        <v>0.01</v>
      </c>
    </row>
    <row r="1061" spans="1:7" x14ac:dyDescent="0.25">
      <c r="A1061" s="167" t="s">
        <v>247</v>
      </c>
      <c r="B1061" s="168" t="s">
        <v>1906</v>
      </c>
      <c r="C1061" s="167" t="s">
        <v>242</v>
      </c>
      <c r="D1061" s="167" t="s">
        <v>232</v>
      </c>
      <c r="E1061" s="169">
        <v>1</v>
      </c>
      <c r="F1061" s="170">
        <v>0.06</v>
      </c>
      <c r="G1061" s="170">
        <v>0.06</v>
      </c>
    </row>
    <row r="1062" spans="1:7" x14ac:dyDescent="0.25">
      <c r="A1062" s="167" t="s">
        <v>248</v>
      </c>
      <c r="B1062" s="168" t="s">
        <v>1907</v>
      </c>
      <c r="C1062" s="167" t="s">
        <v>242</v>
      </c>
      <c r="D1062" s="167" t="s">
        <v>232</v>
      </c>
      <c r="E1062" s="169">
        <v>1</v>
      </c>
      <c r="F1062" s="170">
        <v>0.91</v>
      </c>
      <c r="G1062" s="170">
        <v>0.91</v>
      </c>
    </row>
    <row r="1063" spans="1:7" x14ac:dyDescent="0.25">
      <c r="A1063" s="165"/>
      <c r="B1063" s="165"/>
      <c r="C1063" s="165"/>
      <c r="D1063" s="165"/>
      <c r="E1063" s="233" t="s">
        <v>1908</v>
      </c>
      <c r="F1063" s="233"/>
      <c r="G1063" s="171">
        <v>5.38</v>
      </c>
    </row>
    <row r="1064" spans="1:7" ht="22.5" x14ac:dyDescent="0.25">
      <c r="A1064" s="232" t="s">
        <v>243</v>
      </c>
      <c r="B1064" s="232"/>
      <c r="C1064" s="166" t="s">
        <v>226</v>
      </c>
      <c r="D1064" s="166" t="s">
        <v>227</v>
      </c>
      <c r="E1064" s="166" t="s">
        <v>228</v>
      </c>
      <c r="F1064" s="166" t="s">
        <v>229</v>
      </c>
      <c r="G1064" s="166" t="s">
        <v>3</v>
      </c>
    </row>
    <row r="1065" spans="1:7" ht="22.5" x14ac:dyDescent="0.25">
      <c r="A1065" s="167" t="s">
        <v>2167</v>
      </c>
      <c r="B1065" s="168" t="s">
        <v>2168</v>
      </c>
      <c r="C1065" s="167" t="s">
        <v>242</v>
      </c>
      <c r="D1065" s="167" t="s">
        <v>232</v>
      </c>
      <c r="E1065" s="169">
        <v>1</v>
      </c>
      <c r="F1065" s="170">
        <v>8.59</v>
      </c>
      <c r="G1065" s="170">
        <v>8.59</v>
      </c>
    </row>
    <row r="1066" spans="1:7" x14ac:dyDescent="0.25">
      <c r="A1066" s="165"/>
      <c r="B1066" s="165"/>
      <c r="C1066" s="165"/>
      <c r="D1066" s="165"/>
      <c r="E1066" s="233" t="s">
        <v>244</v>
      </c>
      <c r="F1066" s="233"/>
      <c r="G1066" s="171">
        <v>8.59</v>
      </c>
    </row>
    <row r="1067" spans="1:7" ht="22.5" x14ac:dyDescent="0.25">
      <c r="A1067" s="232" t="s">
        <v>231</v>
      </c>
      <c r="B1067" s="232"/>
      <c r="C1067" s="166" t="s">
        <v>226</v>
      </c>
      <c r="D1067" s="166" t="s">
        <v>227</v>
      </c>
      <c r="E1067" s="166" t="s">
        <v>228</v>
      </c>
      <c r="F1067" s="166" t="s">
        <v>229</v>
      </c>
      <c r="G1067" s="166" t="s">
        <v>3</v>
      </c>
    </row>
    <row r="1068" spans="1:7" ht="22.5" x14ac:dyDescent="0.25">
      <c r="A1068" s="167" t="s">
        <v>2170</v>
      </c>
      <c r="B1068" s="168" t="s">
        <v>2171</v>
      </c>
      <c r="C1068" s="167" t="s">
        <v>242</v>
      </c>
      <c r="D1068" s="167" t="s">
        <v>232</v>
      </c>
      <c r="E1068" s="169">
        <v>1</v>
      </c>
      <c r="F1068" s="170">
        <v>0.08</v>
      </c>
      <c r="G1068" s="170">
        <v>0.08</v>
      </c>
    </row>
    <row r="1069" spans="1:7" x14ac:dyDescent="0.25">
      <c r="A1069" s="165"/>
      <c r="B1069" s="165"/>
      <c r="C1069" s="165"/>
      <c r="D1069" s="165"/>
      <c r="E1069" s="233" t="s">
        <v>234</v>
      </c>
      <c r="F1069" s="233"/>
      <c r="G1069" s="171">
        <v>0.08</v>
      </c>
    </row>
    <row r="1070" spans="1:7" x14ac:dyDescent="0.25">
      <c r="A1070" s="165"/>
      <c r="B1070" s="165"/>
      <c r="C1070" s="165"/>
      <c r="D1070" s="165"/>
      <c r="E1070" s="234" t="s">
        <v>235</v>
      </c>
      <c r="F1070" s="234"/>
      <c r="G1070" s="172">
        <v>23.48</v>
      </c>
    </row>
    <row r="1071" spans="1:7" x14ac:dyDescent="0.25">
      <c r="A1071" s="165"/>
      <c r="B1071" s="165"/>
      <c r="C1071" s="165"/>
      <c r="D1071" s="165"/>
      <c r="E1071" s="234" t="s">
        <v>259</v>
      </c>
      <c r="F1071" s="234"/>
      <c r="G1071" s="172">
        <v>9.43</v>
      </c>
    </row>
    <row r="1072" spans="1:7" x14ac:dyDescent="0.25">
      <c r="A1072" s="165"/>
      <c r="B1072" s="165"/>
      <c r="C1072" s="165"/>
      <c r="D1072" s="165"/>
      <c r="E1072" s="234" t="s">
        <v>236</v>
      </c>
      <c r="F1072" s="234"/>
      <c r="G1072" s="172">
        <v>23.48</v>
      </c>
    </row>
    <row r="1073" spans="1:7" x14ac:dyDescent="0.25">
      <c r="A1073" s="165"/>
      <c r="B1073" s="165"/>
      <c r="C1073" s="230"/>
      <c r="D1073" s="230"/>
      <c r="E1073" s="165"/>
      <c r="F1073" s="165"/>
      <c r="G1073" s="165"/>
    </row>
    <row r="1074" spans="1:7" x14ac:dyDescent="0.25">
      <c r="A1074" s="231" t="s">
        <v>2172</v>
      </c>
      <c r="B1074" s="231"/>
      <c r="C1074" s="231"/>
      <c r="D1074" s="231"/>
      <c r="E1074" s="231"/>
      <c r="F1074" s="231"/>
      <c r="G1074" s="231"/>
    </row>
    <row r="1075" spans="1:7" ht="22.5" x14ac:dyDescent="0.25">
      <c r="A1075" s="232" t="s">
        <v>231</v>
      </c>
      <c r="B1075" s="232"/>
      <c r="C1075" s="166" t="s">
        <v>226</v>
      </c>
      <c r="D1075" s="166" t="s">
        <v>227</v>
      </c>
      <c r="E1075" s="166" t="s">
        <v>228</v>
      </c>
      <c r="F1075" s="166" t="s">
        <v>229</v>
      </c>
      <c r="G1075" s="166" t="s">
        <v>3</v>
      </c>
    </row>
    <row r="1076" spans="1:7" ht="33.75" x14ac:dyDescent="0.25">
      <c r="A1076" s="167" t="s">
        <v>2173</v>
      </c>
      <c r="B1076" s="168" t="s">
        <v>2174</v>
      </c>
      <c r="C1076" s="167" t="s">
        <v>242</v>
      </c>
      <c r="D1076" s="167" t="s">
        <v>232</v>
      </c>
      <c r="E1076" s="169">
        <v>1</v>
      </c>
      <c r="F1076" s="170">
        <v>35.6</v>
      </c>
      <c r="G1076" s="170">
        <v>35.6</v>
      </c>
    </row>
    <row r="1077" spans="1:7" ht="33.75" x14ac:dyDescent="0.25">
      <c r="A1077" s="167" t="s">
        <v>2175</v>
      </c>
      <c r="B1077" s="168" t="s">
        <v>2176</v>
      </c>
      <c r="C1077" s="167" t="s">
        <v>242</v>
      </c>
      <c r="D1077" s="167" t="s">
        <v>232</v>
      </c>
      <c r="E1077" s="169">
        <v>1</v>
      </c>
      <c r="F1077" s="170">
        <v>8.01</v>
      </c>
      <c r="G1077" s="170">
        <v>8.01</v>
      </c>
    </row>
    <row r="1078" spans="1:7" x14ac:dyDescent="0.25">
      <c r="A1078" s="167" t="s">
        <v>2177</v>
      </c>
      <c r="B1078" s="168" t="s">
        <v>2178</v>
      </c>
      <c r="C1078" s="167" t="s">
        <v>242</v>
      </c>
      <c r="D1078" s="167" t="s">
        <v>232</v>
      </c>
      <c r="E1078" s="169">
        <v>1</v>
      </c>
      <c r="F1078" s="170">
        <v>14.05</v>
      </c>
      <c r="G1078" s="170">
        <v>14.05</v>
      </c>
    </row>
    <row r="1079" spans="1:7" x14ac:dyDescent="0.25">
      <c r="A1079" s="165"/>
      <c r="B1079" s="165"/>
      <c r="C1079" s="165"/>
      <c r="D1079" s="165"/>
      <c r="E1079" s="233" t="s">
        <v>234</v>
      </c>
      <c r="F1079" s="233"/>
      <c r="G1079" s="171">
        <v>57.66</v>
      </c>
    </row>
    <row r="1080" spans="1:7" x14ac:dyDescent="0.25">
      <c r="A1080" s="165"/>
      <c r="B1080" s="165"/>
      <c r="C1080" s="165"/>
      <c r="D1080" s="165"/>
      <c r="E1080" s="234" t="s">
        <v>235</v>
      </c>
      <c r="F1080" s="234"/>
      <c r="G1080" s="172">
        <v>67.09</v>
      </c>
    </row>
    <row r="1081" spans="1:7" x14ac:dyDescent="0.25">
      <c r="A1081" s="165"/>
      <c r="B1081" s="165"/>
      <c r="C1081" s="165"/>
      <c r="D1081" s="165"/>
      <c r="E1081" s="234" t="s">
        <v>259</v>
      </c>
      <c r="F1081" s="234"/>
      <c r="G1081" s="172">
        <v>9.43</v>
      </c>
    </row>
    <row r="1082" spans="1:7" x14ac:dyDescent="0.25">
      <c r="A1082" s="165"/>
      <c r="B1082" s="165"/>
      <c r="C1082" s="165"/>
      <c r="D1082" s="165"/>
      <c r="E1082" s="234" t="s">
        <v>236</v>
      </c>
      <c r="F1082" s="234"/>
      <c r="G1082" s="172">
        <v>67.09</v>
      </c>
    </row>
    <row r="1083" spans="1:7" x14ac:dyDescent="0.25">
      <c r="A1083" s="165"/>
      <c r="B1083" s="165"/>
      <c r="C1083" s="230"/>
      <c r="D1083" s="230"/>
      <c r="E1083" s="165"/>
      <c r="F1083" s="165"/>
      <c r="G1083" s="165"/>
    </row>
    <row r="1084" spans="1:7" x14ac:dyDescent="0.25">
      <c r="A1084" s="231" t="s">
        <v>2179</v>
      </c>
      <c r="B1084" s="231"/>
      <c r="C1084" s="231"/>
      <c r="D1084" s="231"/>
      <c r="E1084" s="231"/>
      <c r="F1084" s="231"/>
      <c r="G1084" s="231"/>
    </row>
    <row r="1085" spans="1:7" ht="22.5" x14ac:dyDescent="0.25">
      <c r="A1085" s="232" t="s">
        <v>1130</v>
      </c>
      <c r="B1085" s="232"/>
      <c r="C1085" s="166" t="s">
        <v>226</v>
      </c>
      <c r="D1085" s="166" t="s">
        <v>227</v>
      </c>
      <c r="E1085" s="166" t="s">
        <v>228</v>
      </c>
      <c r="F1085" s="166" t="s">
        <v>229</v>
      </c>
      <c r="G1085" s="166" t="s">
        <v>3</v>
      </c>
    </row>
    <row r="1086" spans="1:7" ht="33.75" x14ac:dyDescent="0.25">
      <c r="A1086" s="167" t="s">
        <v>2163</v>
      </c>
      <c r="B1086" s="168" t="s">
        <v>2164</v>
      </c>
      <c r="C1086" s="167" t="s">
        <v>242</v>
      </c>
      <c r="D1086" s="167" t="s">
        <v>128</v>
      </c>
      <c r="E1086" s="169">
        <v>5.5600000000000003E-5</v>
      </c>
      <c r="F1086" s="170">
        <v>1144713.08</v>
      </c>
      <c r="G1086" s="170">
        <v>63.646047248000002</v>
      </c>
    </row>
    <row r="1087" spans="1:7" x14ac:dyDescent="0.25">
      <c r="A1087" s="165"/>
      <c r="B1087" s="165"/>
      <c r="C1087" s="165"/>
      <c r="D1087" s="165"/>
      <c r="E1087" s="233" t="s">
        <v>1138</v>
      </c>
      <c r="F1087" s="233"/>
      <c r="G1087" s="171">
        <v>63.65</v>
      </c>
    </row>
    <row r="1088" spans="1:7" x14ac:dyDescent="0.25">
      <c r="A1088" s="165"/>
      <c r="B1088" s="165"/>
      <c r="C1088" s="165"/>
      <c r="D1088" s="165"/>
      <c r="E1088" s="234" t="s">
        <v>235</v>
      </c>
      <c r="F1088" s="234"/>
      <c r="G1088" s="172">
        <v>63.64</v>
      </c>
    </row>
    <row r="1089" spans="1:7" x14ac:dyDescent="0.25">
      <c r="A1089" s="165"/>
      <c r="B1089" s="165"/>
      <c r="C1089" s="165"/>
      <c r="D1089" s="165"/>
      <c r="E1089" s="234" t="s">
        <v>237</v>
      </c>
      <c r="F1089" s="234"/>
      <c r="G1089" s="172">
        <v>0</v>
      </c>
    </row>
    <row r="1090" spans="1:7" x14ac:dyDescent="0.25">
      <c r="A1090" s="165"/>
      <c r="B1090" s="165"/>
      <c r="C1090" s="165"/>
      <c r="D1090" s="165"/>
      <c r="E1090" s="234" t="s">
        <v>236</v>
      </c>
      <c r="F1090" s="234"/>
      <c r="G1090" s="172">
        <v>63.64</v>
      </c>
    </row>
    <row r="1091" spans="1:7" x14ac:dyDescent="0.25">
      <c r="A1091" s="165"/>
      <c r="B1091" s="165"/>
      <c r="C1091" s="230"/>
      <c r="D1091" s="230"/>
      <c r="E1091" s="165"/>
      <c r="F1091" s="165"/>
      <c r="G1091" s="165"/>
    </row>
    <row r="1092" spans="1:7" x14ac:dyDescent="0.25">
      <c r="A1092" s="231" t="s">
        <v>2180</v>
      </c>
      <c r="B1092" s="231"/>
      <c r="C1092" s="231"/>
      <c r="D1092" s="231"/>
      <c r="E1092" s="231"/>
      <c r="F1092" s="231"/>
      <c r="G1092" s="231"/>
    </row>
    <row r="1093" spans="1:7" ht="22.5" x14ac:dyDescent="0.25">
      <c r="A1093" s="232" t="s">
        <v>225</v>
      </c>
      <c r="B1093" s="232"/>
      <c r="C1093" s="166" t="s">
        <v>226</v>
      </c>
      <c r="D1093" s="166" t="s">
        <v>227</v>
      </c>
      <c r="E1093" s="166" t="s">
        <v>228</v>
      </c>
      <c r="F1093" s="166" t="s">
        <v>229</v>
      </c>
      <c r="G1093" s="166" t="s">
        <v>3</v>
      </c>
    </row>
    <row r="1094" spans="1:7" x14ac:dyDescent="0.25">
      <c r="A1094" s="167" t="s">
        <v>2181</v>
      </c>
      <c r="B1094" s="168" t="s">
        <v>2182</v>
      </c>
      <c r="C1094" s="167" t="s">
        <v>242</v>
      </c>
      <c r="D1094" s="167" t="s">
        <v>241</v>
      </c>
      <c r="E1094" s="169">
        <v>10.44</v>
      </c>
      <c r="F1094" s="170">
        <v>6.6243999999999996</v>
      </c>
      <c r="G1094" s="170">
        <v>69.158736000000005</v>
      </c>
    </row>
    <row r="1095" spans="1:7" x14ac:dyDescent="0.25">
      <c r="A1095" s="165"/>
      <c r="B1095" s="165"/>
      <c r="C1095" s="165"/>
      <c r="D1095" s="165"/>
      <c r="E1095" s="233" t="s">
        <v>230</v>
      </c>
      <c r="F1095" s="233"/>
      <c r="G1095" s="171">
        <v>69.16</v>
      </c>
    </row>
    <row r="1096" spans="1:7" x14ac:dyDescent="0.25">
      <c r="A1096" s="165"/>
      <c r="B1096" s="165"/>
      <c r="C1096" s="165"/>
      <c r="D1096" s="165"/>
      <c r="E1096" s="234" t="s">
        <v>235</v>
      </c>
      <c r="F1096" s="234"/>
      <c r="G1096" s="172">
        <v>72.8</v>
      </c>
    </row>
    <row r="1097" spans="1:7" x14ac:dyDescent="0.25">
      <c r="A1097" s="165"/>
      <c r="B1097" s="165"/>
      <c r="C1097" s="165"/>
      <c r="D1097" s="165"/>
      <c r="E1097" s="234" t="s">
        <v>237</v>
      </c>
      <c r="F1097" s="234"/>
      <c r="G1097" s="172">
        <v>3.64</v>
      </c>
    </row>
    <row r="1098" spans="1:7" x14ac:dyDescent="0.25">
      <c r="A1098" s="165"/>
      <c r="B1098" s="165"/>
      <c r="C1098" s="165"/>
      <c r="D1098" s="165"/>
      <c r="E1098" s="234" t="s">
        <v>236</v>
      </c>
      <c r="F1098" s="234"/>
      <c r="G1098" s="172">
        <v>72.8</v>
      </c>
    </row>
    <row r="1099" spans="1:7" x14ac:dyDescent="0.25">
      <c r="A1099" s="165"/>
      <c r="B1099" s="165"/>
      <c r="C1099" s="230"/>
      <c r="D1099" s="230"/>
      <c r="E1099" s="165"/>
      <c r="F1099" s="165"/>
      <c r="G1099" s="165"/>
    </row>
    <row r="1100" spans="1:7" x14ac:dyDescent="0.25">
      <c r="A1100" s="231" t="s">
        <v>2183</v>
      </c>
      <c r="B1100" s="231"/>
      <c r="C1100" s="231"/>
      <c r="D1100" s="231"/>
      <c r="E1100" s="231"/>
      <c r="F1100" s="231"/>
      <c r="G1100" s="231"/>
    </row>
    <row r="1101" spans="1:7" ht="22.5" x14ac:dyDescent="0.25">
      <c r="A1101" s="232" t="s">
        <v>231</v>
      </c>
      <c r="B1101" s="232"/>
      <c r="C1101" s="166" t="s">
        <v>226</v>
      </c>
      <c r="D1101" s="166" t="s">
        <v>227</v>
      </c>
      <c r="E1101" s="166" t="s">
        <v>228</v>
      </c>
      <c r="F1101" s="166" t="s">
        <v>229</v>
      </c>
      <c r="G1101" s="166" t="s">
        <v>3</v>
      </c>
    </row>
    <row r="1102" spans="1:7" ht="33.75" x14ac:dyDescent="0.25">
      <c r="A1102" s="167" t="s">
        <v>2173</v>
      </c>
      <c r="B1102" s="168" t="s">
        <v>2174</v>
      </c>
      <c r="C1102" s="167" t="s">
        <v>242</v>
      </c>
      <c r="D1102" s="167" t="s">
        <v>232</v>
      </c>
      <c r="E1102" s="169">
        <v>1</v>
      </c>
      <c r="F1102" s="170">
        <v>35.6</v>
      </c>
      <c r="G1102" s="170">
        <v>35.6</v>
      </c>
    </row>
    <row r="1103" spans="1:7" ht="33.75" x14ac:dyDescent="0.25">
      <c r="A1103" s="167" t="s">
        <v>2175</v>
      </c>
      <c r="B1103" s="168" t="s">
        <v>2176</v>
      </c>
      <c r="C1103" s="167" t="s">
        <v>242</v>
      </c>
      <c r="D1103" s="167" t="s">
        <v>232</v>
      </c>
      <c r="E1103" s="169">
        <v>1</v>
      </c>
      <c r="F1103" s="170">
        <v>8.01</v>
      </c>
      <c r="G1103" s="170">
        <v>8.01</v>
      </c>
    </row>
    <row r="1104" spans="1:7" ht="33.75" x14ac:dyDescent="0.25">
      <c r="A1104" s="167" t="s">
        <v>2184</v>
      </c>
      <c r="B1104" s="168" t="s">
        <v>2185</v>
      </c>
      <c r="C1104" s="167" t="s">
        <v>242</v>
      </c>
      <c r="D1104" s="167" t="s">
        <v>232</v>
      </c>
      <c r="E1104" s="169">
        <v>1</v>
      </c>
      <c r="F1104" s="170">
        <v>63.64</v>
      </c>
      <c r="G1104" s="170">
        <v>63.64</v>
      </c>
    </row>
    <row r="1105" spans="1:7" ht="33.75" x14ac:dyDescent="0.25">
      <c r="A1105" s="167" t="s">
        <v>2186</v>
      </c>
      <c r="B1105" s="168" t="s">
        <v>2187</v>
      </c>
      <c r="C1105" s="167" t="s">
        <v>242</v>
      </c>
      <c r="D1105" s="167" t="s">
        <v>232</v>
      </c>
      <c r="E1105" s="169">
        <v>1</v>
      </c>
      <c r="F1105" s="170">
        <v>69.16</v>
      </c>
      <c r="G1105" s="170">
        <v>69.16</v>
      </c>
    </row>
    <row r="1106" spans="1:7" x14ac:dyDescent="0.25">
      <c r="A1106" s="167" t="s">
        <v>2177</v>
      </c>
      <c r="B1106" s="168" t="s">
        <v>2178</v>
      </c>
      <c r="C1106" s="167" t="s">
        <v>242</v>
      </c>
      <c r="D1106" s="167" t="s">
        <v>232</v>
      </c>
      <c r="E1106" s="169">
        <v>1</v>
      </c>
      <c r="F1106" s="170">
        <v>14.05</v>
      </c>
      <c r="G1106" s="170">
        <v>14.05</v>
      </c>
    </row>
    <row r="1107" spans="1:7" x14ac:dyDescent="0.25">
      <c r="A1107" s="165"/>
      <c r="B1107" s="165"/>
      <c r="C1107" s="165"/>
      <c r="D1107" s="165"/>
      <c r="E1107" s="233" t="s">
        <v>234</v>
      </c>
      <c r="F1107" s="233"/>
      <c r="G1107" s="171">
        <v>190.46</v>
      </c>
    </row>
    <row r="1108" spans="1:7" x14ac:dyDescent="0.25">
      <c r="A1108" s="165"/>
      <c r="B1108" s="165"/>
      <c r="C1108" s="165"/>
      <c r="D1108" s="165"/>
      <c r="E1108" s="234" t="s">
        <v>235</v>
      </c>
      <c r="F1108" s="234"/>
      <c r="G1108" s="172">
        <v>203.53</v>
      </c>
    </row>
    <row r="1109" spans="1:7" x14ac:dyDescent="0.25">
      <c r="A1109" s="165"/>
      <c r="B1109" s="165"/>
      <c r="C1109" s="165"/>
      <c r="D1109" s="165"/>
      <c r="E1109" s="234" t="s">
        <v>259</v>
      </c>
      <c r="F1109" s="234"/>
      <c r="G1109" s="172">
        <v>13.07</v>
      </c>
    </row>
    <row r="1110" spans="1:7" x14ac:dyDescent="0.25">
      <c r="A1110" s="165"/>
      <c r="B1110" s="165"/>
      <c r="C1110" s="165"/>
      <c r="D1110" s="165"/>
      <c r="E1110" s="234" t="s">
        <v>236</v>
      </c>
      <c r="F1110" s="234"/>
      <c r="G1110" s="172">
        <v>203.53</v>
      </c>
    </row>
    <row r="1111" spans="1:7" x14ac:dyDescent="0.25">
      <c r="A1111" s="165"/>
      <c r="B1111" s="165"/>
      <c r="C1111" s="230"/>
      <c r="D1111" s="230"/>
      <c r="E1111" s="165"/>
      <c r="F1111" s="165"/>
      <c r="G1111" s="165"/>
    </row>
    <row r="1112" spans="1:7" x14ac:dyDescent="0.25">
      <c r="A1112" s="231" t="s">
        <v>2188</v>
      </c>
      <c r="B1112" s="231"/>
      <c r="C1112" s="231"/>
      <c r="D1112" s="231"/>
      <c r="E1112" s="231"/>
      <c r="F1112" s="231"/>
      <c r="G1112" s="231"/>
    </row>
    <row r="1113" spans="1:7" ht="22.5" x14ac:dyDescent="0.25">
      <c r="A1113" s="232" t="s">
        <v>1130</v>
      </c>
      <c r="B1113" s="232"/>
      <c r="C1113" s="166" t="s">
        <v>226</v>
      </c>
      <c r="D1113" s="166" t="s">
        <v>227</v>
      </c>
      <c r="E1113" s="166" t="s">
        <v>228</v>
      </c>
      <c r="F1113" s="166" t="s">
        <v>229</v>
      </c>
      <c r="G1113" s="166" t="s">
        <v>3</v>
      </c>
    </row>
    <row r="1114" spans="1:7" ht="45" x14ac:dyDescent="0.25">
      <c r="A1114" s="167" t="s">
        <v>2189</v>
      </c>
      <c r="B1114" s="168" t="s">
        <v>2190</v>
      </c>
      <c r="C1114" s="167" t="s">
        <v>242</v>
      </c>
      <c r="D1114" s="167" t="s">
        <v>128</v>
      </c>
      <c r="E1114" s="169">
        <v>3.43E-5</v>
      </c>
      <c r="F1114" s="170">
        <v>615171.15</v>
      </c>
      <c r="G1114" s="170">
        <v>21.100370444999999</v>
      </c>
    </row>
    <row r="1115" spans="1:7" ht="56.25" x14ac:dyDescent="0.25">
      <c r="A1115" s="167" t="s">
        <v>2191</v>
      </c>
      <c r="B1115" s="168" t="s">
        <v>2192</v>
      </c>
      <c r="C1115" s="167" t="s">
        <v>242</v>
      </c>
      <c r="D1115" s="167" t="s">
        <v>128</v>
      </c>
      <c r="E1115" s="169">
        <v>5.5099999999999998E-5</v>
      </c>
      <c r="F1115" s="170">
        <v>88450</v>
      </c>
      <c r="G1115" s="170">
        <v>4.8735949999999999</v>
      </c>
    </row>
    <row r="1116" spans="1:7" x14ac:dyDescent="0.25">
      <c r="A1116" s="165"/>
      <c r="B1116" s="165"/>
      <c r="C1116" s="165"/>
      <c r="D1116" s="165"/>
      <c r="E1116" s="233" t="s">
        <v>1138</v>
      </c>
      <c r="F1116" s="233"/>
      <c r="G1116" s="171">
        <v>25.97</v>
      </c>
    </row>
    <row r="1117" spans="1:7" x14ac:dyDescent="0.25">
      <c r="A1117" s="165"/>
      <c r="B1117" s="165"/>
      <c r="C1117" s="165"/>
      <c r="D1117" s="165"/>
      <c r="E1117" s="234" t="s">
        <v>235</v>
      </c>
      <c r="F1117" s="234"/>
      <c r="G1117" s="172">
        <v>25.97</v>
      </c>
    </row>
    <row r="1118" spans="1:7" x14ac:dyDescent="0.25">
      <c r="A1118" s="165"/>
      <c r="B1118" s="165"/>
      <c r="C1118" s="165"/>
      <c r="D1118" s="165"/>
      <c r="E1118" s="234" t="s">
        <v>237</v>
      </c>
      <c r="F1118" s="234"/>
      <c r="G1118" s="172">
        <v>0</v>
      </c>
    </row>
    <row r="1119" spans="1:7" x14ac:dyDescent="0.25">
      <c r="A1119" s="165"/>
      <c r="B1119" s="165"/>
      <c r="C1119" s="165"/>
      <c r="D1119" s="165"/>
      <c r="E1119" s="234" t="s">
        <v>236</v>
      </c>
      <c r="F1119" s="234"/>
      <c r="G1119" s="172">
        <v>25.97</v>
      </c>
    </row>
    <row r="1120" spans="1:7" x14ac:dyDescent="0.25">
      <c r="A1120" s="165"/>
      <c r="B1120" s="165"/>
      <c r="C1120" s="230"/>
      <c r="D1120" s="230"/>
      <c r="E1120" s="165"/>
      <c r="F1120" s="165"/>
      <c r="G1120" s="165"/>
    </row>
    <row r="1121" spans="1:7" x14ac:dyDescent="0.25">
      <c r="A1121" s="231" t="s">
        <v>2193</v>
      </c>
      <c r="B1121" s="231"/>
      <c r="C1121" s="231"/>
      <c r="D1121" s="231"/>
      <c r="E1121" s="231"/>
      <c r="F1121" s="231"/>
      <c r="G1121" s="231"/>
    </row>
    <row r="1122" spans="1:7" ht="22.5" x14ac:dyDescent="0.25">
      <c r="A1122" s="232" t="s">
        <v>1130</v>
      </c>
      <c r="B1122" s="232"/>
      <c r="C1122" s="166" t="s">
        <v>226</v>
      </c>
      <c r="D1122" s="166" t="s">
        <v>227</v>
      </c>
      <c r="E1122" s="166" t="s">
        <v>228</v>
      </c>
      <c r="F1122" s="166" t="s">
        <v>229</v>
      </c>
      <c r="G1122" s="166" t="s">
        <v>3</v>
      </c>
    </row>
    <row r="1123" spans="1:7" ht="45" x14ac:dyDescent="0.25">
      <c r="A1123" s="167" t="s">
        <v>2189</v>
      </c>
      <c r="B1123" s="168" t="s">
        <v>2190</v>
      </c>
      <c r="C1123" s="167" t="s">
        <v>242</v>
      </c>
      <c r="D1123" s="167" t="s">
        <v>128</v>
      </c>
      <c r="E1123" s="169">
        <v>5.6999999999999996E-6</v>
      </c>
      <c r="F1123" s="170">
        <v>615171.15</v>
      </c>
      <c r="G1123" s="170">
        <v>3.5064755550000002</v>
      </c>
    </row>
    <row r="1124" spans="1:7" ht="56.25" x14ac:dyDescent="0.25">
      <c r="A1124" s="167" t="s">
        <v>2191</v>
      </c>
      <c r="B1124" s="168" t="s">
        <v>2192</v>
      </c>
      <c r="C1124" s="167" t="s">
        <v>242</v>
      </c>
      <c r="D1124" s="167" t="s">
        <v>128</v>
      </c>
      <c r="E1124" s="169">
        <v>5.8000000000000004E-6</v>
      </c>
      <c r="F1124" s="170">
        <v>88450</v>
      </c>
      <c r="G1124" s="170">
        <v>0.51300999999999997</v>
      </c>
    </row>
    <row r="1125" spans="1:7" x14ac:dyDescent="0.25">
      <c r="A1125" s="165"/>
      <c r="B1125" s="165"/>
      <c r="C1125" s="165"/>
      <c r="D1125" s="165"/>
      <c r="E1125" s="233" t="s">
        <v>1138</v>
      </c>
      <c r="F1125" s="233"/>
      <c r="G1125" s="171">
        <v>4.0199999999999996</v>
      </c>
    </row>
    <row r="1126" spans="1:7" x14ac:dyDescent="0.25">
      <c r="A1126" s="165"/>
      <c r="B1126" s="165"/>
      <c r="C1126" s="165"/>
      <c r="D1126" s="165"/>
      <c r="E1126" s="234" t="s">
        <v>235</v>
      </c>
      <c r="F1126" s="234"/>
      <c r="G1126" s="172">
        <v>4.01</v>
      </c>
    </row>
    <row r="1127" spans="1:7" x14ac:dyDescent="0.25">
      <c r="A1127" s="165"/>
      <c r="B1127" s="165"/>
      <c r="C1127" s="165"/>
      <c r="D1127" s="165"/>
      <c r="E1127" s="234" t="s">
        <v>237</v>
      </c>
      <c r="F1127" s="234"/>
      <c r="G1127" s="172">
        <v>0</v>
      </c>
    </row>
    <row r="1128" spans="1:7" x14ac:dyDescent="0.25">
      <c r="A1128" s="165"/>
      <c r="B1128" s="165"/>
      <c r="C1128" s="165"/>
      <c r="D1128" s="165"/>
      <c r="E1128" s="234" t="s">
        <v>236</v>
      </c>
      <c r="F1128" s="234"/>
      <c r="G1128" s="172">
        <v>4.01</v>
      </c>
    </row>
    <row r="1129" spans="1:7" x14ac:dyDescent="0.25">
      <c r="A1129" s="165"/>
      <c r="B1129" s="165"/>
      <c r="C1129" s="230"/>
      <c r="D1129" s="230"/>
      <c r="E1129" s="165"/>
      <c r="F1129" s="165"/>
      <c r="G1129" s="165"/>
    </row>
    <row r="1130" spans="1:7" x14ac:dyDescent="0.25">
      <c r="A1130" s="231" t="s">
        <v>2194</v>
      </c>
      <c r="B1130" s="231"/>
      <c r="C1130" s="231"/>
      <c r="D1130" s="231"/>
      <c r="E1130" s="231"/>
      <c r="F1130" s="231"/>
      <c r="G1130" s="231"/>
    </row>
    <row r="1131" spans="1:7" ht="22.5" x14ac:dyDescent="0.25">
      <c r="A1131" s="232" t="s">
        <v>1130</v>
      </c>
      <c r="B1131" s="232"/>
      <c r="C1131" s="166" t="s">
        <v>226</v>
      </c>
      <c r="D1131" s="166" t="s">
        <v>227</v>
      </c>
      <c r="E1131" s="166" t="s">
        <v>228</v>
      </c>
      <c r="F1131" s="166" t="s">
        <v>229</v>
      </c>
      <c r="G1131" s="166" t="s">
        <v>3</v>
      </c>
    </row>
    <row r="1132" spans="1:7" ht="45" x14ac:dyDescent="0.25">
      <c r="A1132" s="167" t="s">
        <v>2189</v>
      </c>
      <c r="B1132" s="168" t="s">
        <v>2190</v>
      </c>
      <c r="C1132" s="167" t="s">
        <v>242</v>
      </c>
      <c r="D1132" s="167" t="s">
        <v>128</v>
      </c>
      <c r="E1132" s="169">
        <v>7.1999999999999997E-6</v>
      </c>
      <c r="F1132" s="170">
        <v>615171.15</v>
      </c>
      <c r="G1132" s="170">
        <v>4.4292322799999999</v>
      </c>
    </row>
    <row r="1133" spans="1:7" ht="56.25" x14ac:dyDescent="0.25">
      <c r="A1133" s="167" t="s">
        <v>2191</v>
      </c>
      <c r="B1133" s="168" t="s">
        <v>2192</v>
      </c>
      <c r="C1133" s="167" t="s">
        <v>242</v>
      </c>
      <c r="D1133" s="167" t="s">
        <v>128</v>
      </c>
      <c r="E1133" s="169">
        <v>7.3000000000000004E-6</v>
      </c>
      <c r="F1133" s="170">
        <v>88450</v>
      </c>
      <c r="G1133" s="170">
        <v>0.64568499999999995</v>
      </c>
    </row>
    <row r="1134" spans="1:7" x14ac:dyDescent="0.25">
      <c r="A1134" s="165"/>
      <c r="B1134" s="165"/>
      <c r="C1134" s="165"/>
      <c r="D1134" s="165"/>
      <c r="E1134" s="233" t="s">
        <v>1138</v>
      </c>
      <c r="F1134" s="233"/>
      <c r="G1134" s="171">
        <v>5.08</v>
      </c>
    </row>
    <row r="1135" spans="1:7" x14ac:dyDescent="0.25">
      <c r="A1135" s="165"/>
      <c r="B1135" s="165"/>
      <c r="C1135" s="165"/>
      <c r="D1135" s="165"/>
      <c r="E1135" s="234" t="s">
        <v>235</v>
      </c>
      <c r="F1135" s="234"/>
      <c r="G1135" s="172">
        <v>5.0599999999999996</v>
      </c>
    </row>
    <row r="1136" spans="1:7" x14ac:dyDescent="0.25">
      <c r="A1136" s="165"/>
      <c r="B1136" s="165"/>
      <c r="C1136" s="165"/>
      <c r="D1136" s="165"/>
      <c r="E1136" s="234" t="s">
        <v>237</v>
      </c>
      <c r="F1136" s="234"/>
      <c r="G1136" s="172">
        <v>0</v>
      </c>
    </row>
    <row r="1137" spans="1:7" x14ac:dyDescent="0.25">
      <c r="A1137" s="165"/>
      <c r="B1137" s="165"/>
      <c r="C1137" s="165"/>
      <c r="D1137" s="165"/>
      <c r="E1137" s="234" t="s">
        <v>236</v>
      </c>
      <c r="F1137" s="234"/>
      <c r="G1137" s="172">
        <v>5.0599999999999996</v>
      </c>
    </row>
    <row r="1138" spans="1:7" x14ac:dyDescent="0.25">
      <c r="A1138" s="165"/>
      <c r="B1138" s="165"/>
      <c r="C1138" s="230"/>
      <c r="D1138" s="230"/>
      <c r="E1138" s="165"/>
      <c r="F1138" s="165"/>
      <c r="G1138" s="165"/>
    </row>
    <row r="1139" spans="1:7" x14ac:dyDescent="0.25">
      <c r="A1139" s="231" t="s">
        <v>2195</v>
      </c>
      <c r="B1139" s="231"/>
      <c r="C1139" s="231"/>
      <c r="D1139" s="231"/>
      <c r="E1139" s="231"/>
      <c r="F1139" s="231"/>
      <c r="G1139" s="231"/>
    </row>
    <row r="1140" spans="1:7" ht="22.5" x14ac:dyDescent="0.25">
      <c r="A1140" s="232" t="s">
        <v>243</v>
      </c>
      <c r="B1140" s="232"/>
      <c r="C1140" s="166" t="s">
        <v>226</v>
      </c>
      <c r="D1140" s="166" t="s">
        <v>227</v>
      </c>
      <c r="E1140" s="166" t="s">
        <v>228</v>
      </c>
      <c r="F1140" s="166" t="s">
        <v>229</v>
      </c>
      <c r="G1140" s="166" t="s">
        <v>3</v>
      </c>
    </row>
    <row r="1141" spans="1:7" x14ac:dyDescent="0.25">
      <c r="A1141" s="167" t="s">
        <v>2196</v>
      </c>
      <c r="B1141" s="168" t="s">
        <v>2197</v>
      </c>
      <c r="C1141" s="167" t="s">
        <v>242</v>
      </c>
      <c r="D1141" s="167" t="s">
        <v>232</v>
      </c>
      <c r="E1141" s="169">
        <v>4.1000000000000003E-3</v>
      </c>
      <c r="F1141" s="170">
        <v>7.8247999999999998</v>
      </c>
      <c r="G1141" s="170">
        <v>3.2081680000000001E-2</v>
      </c>
    </row>
    <row r="1142" spans="1:7" x14ac:dyDescent="0.25">
      <c r="A1142" s="165"/>
      <c r="B1142" s="165"/>
      <c r="C1142" s="165"/>
      <c r="D1142" s="165"/>
      <c r="E1142" s="233" t="s">
        <v>244</v>
      </c>
      <c r="F1142" s="233"/>
      <c r="G1142" s="171">
        <v>0.03</v>
      </c>
    </row>
    <row r="1143" spans="1:7" x14ac:dyDescent="0.25">
      <c r="A1143" s="165"/>
      <c r="B1143" s="165"/>
      <c r="C1143" s="165"/>
      <c r="D1143" s="165"/>
      <c r="E1143" s="234" t="s">
        <v>235</v>
      </c>
      <c r="F1143" s="234"/>
      <c r="G1143" s="172">
        <v>7.0000000000000007E-2</v>
      </c>
    </row>
    <row r="1144" spans="1:7" x14ac:dyDescent="0.25">
      <c r="A1144" s="165"/>
      <c r="B1144" s="165"/>
      <c r="C1144" s="165"/>
      <c r="D1144" s="165"/>
      <c r="E1144" s="234" t="s">
        <v>259</v>
      </c>
      <c r="F1144" s="234"/>
      <c r="G1144" s="172">
        <v>0.04</v>
      </c>
    </row>
    <row r="1145" spans="1:7" x14ac:dyDescent="0.25">
      <c r="A1145" s="165"/>
      <c r="B1145" s="165"/>
      <c r="C1145" s="165"/>
      <c r="D1145" s="165"/>
      <c r="E1145" s="234" t="s">
        <v>236</v>
      </c>
      <c r="F1145" s="234"/>
      <c r="G1145" s="172">
        <v>7.0000000000000007E-2</v>
      </c>
    </row>
    <row r="1146" spans="1:7" x14ac:dyDescent="0.25">
      <c r="A1146" s="165"/>
      <c r="B1146" s="165"/>
      <c r="C1146" s="230"/>
      <c r="D1146" s="230"/>
      <c r="E1146" s="165"/>
      <c r="F1146" s="165"/>
      <c r="G1146" s="165"/>
    </row>
    <row r="1147" spans="1:7" x14ac:dyDescent="0.25">
      <c r="A1147" s="231" t="s">
        <v>2198</v>
      </c>
      <c r="B1147" s="231"/>
      <c r="C1147" s="231"/>
      <c r="D1147" s="231"/>
      <c r="E1147" s="231"/>
      <c r="F1147" s="231"/>
      <c r="G1147" s="231"/>
    </row>
    <row r="1148" spans="1:7" ht="22.5" x14ac:dyDescent="0.25">
      <c r="A1148" s="232" t="s">
        <v>1899</v>
      </c>
      <c r="B1148" s="232"/>
      <c r="C1148" s="166" t="s">
        <v>226</v>
      </c>
      <c r="D1148" s="166" t="s">
        <v>227</v>
      </c>
      <c r="E1148" s="166" t="s">
        <v>228</v>
      </c>
      <c r="F1148" s="166" t="s">
        <v>229</v>
      </c>
      <c r="G1148" s="166" t="s">
        <v>3</v>
      </c>
    </row>
    <row r="1149" spans="1:7" x14ac:dyDescent="0.25">
      <c r="A1149" s="167" t="s">
        <v>245</v>
      </c>
      <c r="B1149" s="168" t="s">
        <v>1900</v>
      </c>
      <c r="C1149" s="167" t="s">
        <v>242</v>
      </c>
      <c r="D1149" s="167" t="s">
        <v>232</v>
      </c>
      <c r="E1149" s="169">
        <v>1</v>
      </c>
      <c r="F1149" s="170">
        <v>2.83</v>
      </c>
      <c r="G1149" s="170">
        <v>2.83</v>
      </c>
    </row>
    <row r="1150" spans="1:7" ht="33.75" x14ac:dyDescent="0.25">
      <c r="A1150" s="167" t="s">
        <v>1944</v>
      </c>
      <c r="B1150" s="168" t="s">
        <v>1945</v>
      </c>
      <c r="C1150" s="167" t="s">
        <v>242</v>
      </c>
      <c r="D1150" s="167" t="s">
        <v>232</v>
      </c>
      <c r="E1150" s="169">
        <v>1</v>
      </c>
      <c r="F1150" s="170">
        <v>0.76</v>
      </c>
      <c r="G1150" s="170">
        <v>0.76</v>
      </c>
    </row>
    <row r="1151" spans="1:7" x14ac:dyDescent="0.25">
      <c r="A1151" s="167" t="s">
        <v>246</v>
      </c>
      <c r="B1151" s="168" t="s">
        <v>1903</v>
      </c>
      <c r="C1151" s="167" t="s">
        <v>242</v>
      </c>
      <c r="D1151" s="167" t="s">
        <v>232</v>
      </c>
      <c r="E1151" s="169">
        <v>1</v>
      </c>
      <c r="F1151" s="170">
        <v>0.81</v>
      </c>
      <c r="G1151" s="170">
        <v>0.81</v>
      </c>
    </row>
    <row r="1152" spans="1:7" ht="33.75" x14ac:dyDescent="0.25">
      <c r="A1152" s="167" t="s">
        <v>1946</v>
      </c>
      <c r="B1152" s="168" t="s">
        <v>1947</v>
      </c>
      <c r="C1152" s="167" t="s">
        <v>242</v>
      </c>
      <c r="D1152" s="167" t="s">
        <v>232</v>
      </c>
      <c r="E1152" s="169">
        <v>1</v>
      </c>
      <c r="F1152" s="170">
        <v>0.01</v>
      </c>
      <c r="G1152" s="170">
        <v>0.01</v>
      </c>
    </row>
    <row r="1153" spans="1:7" x14ac:dyDescent="0.25">
      <c r="A1153" s="167" t="s">
        <v>247</v>
      </c>
      <c r="B1153" s="168" t="s">
        <v>1906</v>
      </c>
      <c r="C1153" s="167" t="s">
        <v>242</v>
      </c>
      <c r="D1153" s="167" t="s">
        <v>232</v>
      </c>
      <c r="E1153" s="169">
        <v>1</v>
      </c>
      <c r="F1153" s="170">
        <v>0.06</v>
      </c>
      <c r="G1153" s="170">
        <v>0.06</v>
      </c>
    </row>
    <row r="1154" spans="1:7" x14ac:dyDescent="0.25">
      <c r="A1154" s="167" t="s">
        <v>248</v>
      </c>
      <c r="B1154" s="168" t="s">
        <v>1907</v>
      </c>
      <c r="C1154" s="167" t="s">
        <v>242</v>
      </c>
      <c r="D1154" s="167" t="s">
        <v>232</v>
      </c>
      <c r="E1154" s="169">
        <v>1</v>
      </c>
      <c r="F1154" s="170">
        <v>0.91</v>
      </c>
      <c r="G1154" s="170">
        <v>0.91</v>
      </c>
    </row>
    <row r="1155" spans="1:7" x14ac:dyDescent="0.25">
      <c r="A1155" s="165"/>
      <c r="B1155" s="165"/>
      <c r="C1155" s="165"/>
      <c r="D1155" s="165"/>
      <c r="E1155" s="233" t="s">
        <v>1908</v>
      </c>
      <c r="F1155" s="233"/>
      <c r="G1155" s="171">
        <v>5.38</v>
      </c>
    </row>
    <row r="1156" spans="1:7" ht="22.5" x14ac:dyDescent="0.25">
      <c r="A1156" s="232" t="s">
        <v>243</v>
      </c>
      <c r="B1156" s="232"/>
      <c r="C1156" s="166" t="s">
        <v>226</v>
      </c>
      <c r="D1156" s="166" t="s">
        <v>227</v>
      </c>
      <c r="E1156" s="166" t="s">
        <v>228</v>
      </c>
      <c r="F1156" s="166" t="s">
        <v>229</v>
      </c>
      <c r="G1156" s="166" t="s">
        <v>3</v>
      </c>
    </row>
    <row r="1157" spans="1:7" x14ac:dyDescent="0.25">
      <c r="A1157" s="167" t="s">
        <v>2196</v>
      </c>
      <c r="B1157" s="168" t="s">
        <v>2197</v>
      </c>
      <c r="C1157" s="167" t="s">
        <v>242</v>
      </c>
      <c r="D1157" s="167" t="s">
        <v>232</v>
      </c>
      <c r="E1157" s="169">
        <v>1</v>
      </c>
      <c r="F1157" s="170">
        <v>7.8247999999999998</v>
      </c>
      <c r="G1157" s="170">
        <v>7.8247999999999998</v>
      </c>
    </row>
    <row r="1158" spans="1:7" x14ac:dyDescent="0.25">
      <c r="A1158" s="165"/>
      <c r="B1158" s="165"/>
      <c r="C1158" s="165"/>
      <c r="D1158" s="165"/>
      <c r="E1158" s="233" t="s">
        <v>244</v>
      </c>
      <c r="F1158" s="233"/>
      <c r="G1158" s="171">
        <v>7.82</v>
      </c>
    </row>
    <row r="1159" spans="1:7" ht="22.5" x14ac:dyDescent="0.25">
      <c r="A1159" s="232" t="s">
        <v>231</v>
      </c>
      <c r="B1159" s="232"/>
      <c r="C1159" s="166" t="s">
        <v>226</v>
      </c>
      <c r="D1159" s="166" t="s">
        <v>227</v>
      </c>
      <c r="E1159" s="166" t="s">
        <v>228</v>
      </c>
      <c r="F1159" s="166" t="s">
        <v>229</v>
      </c>
      <c r="G1159" s="166" t="s">
        <v>3</v>
      </c>
    </row>
    <row r="1160" spans="1:7" ht="33.75" x14ac:dyDescent="0.25">
      <c r="A1160" s="167" t="s">
        <v>2199</v>
      </c>
      <c r="B1160" s="168" t="s">
        <v>2200</v>
      </c>
      <c r="C1160" s="167" t="s">
        <v>242</v>
      </c>
      <c r="D1160" s="167" t="s">
        <v>232</v>
      </c>
      <c r="E1160" s="169">
        <v>1</v>
      </c>
      <c r="F1160" s="170">
        <v>0.03</v>
      </c>
      <c r="G1160" s="170">
        <v>0.03</v>
      </c>
    </row>
    <row r="1161" spans="1:7" x14ac:dyDescent="0.25">
      <c r="A1161" s="165"/>
      <c r="B1161" s="165"/>
      <c r="C1161" s="165"/>
      <c r="D1161" s="165"/>
      <c r="E1161" s="233" t="s">
        <v>234</v>
      </c>
      <c r="F1161" s="233"/>
      <c r="G1161" s="171">
        <v>0.03</v>
      </c>
    </row>
    <row r="1162" spans="1:7" x14ac:dyDescent="0.25">
      <c r="A1162" s="165"/>
      <c r="B1162" s="165"/>
      <c r="C1162" s="165"/>
      <c r="D1162" s="165"/>
      <c r="E1162" s="234" t="s">
        <v>235</v>
      </c>
      <c r="F1162" s="234"/>
      <c r="G1162" s="172">
        <v>21.78</v>
      </c>
    </row>
    <row r="1163" spans="1:7" x14ac:dyDescent="0.25">
      <c r="A1163" s="165"/>
      <c r="B1163" s="165"/>
      <c r="C1163" s="165"/>
      <c r="D1163" s="165"/>
      <c r="E1163" s="234" t="s">
        <v>259</v>
      </c>
      <c r="F1163" s="234"/>
      <c r="G1163" s="172">
        <v>8.5500000000000007</v>
      </c>
    </row>
    <row r="1164" spans="1:7" x14ac:dyDescent="0.25">
      <c r="A1164" s="165"/>
      <c r="B1164" s="165"/>
      <c r="C1164" s="165"/>
      <c r="D1164" s="165"/>
      <c r="E1164" s="234" t="s">
        <v>236</v>
      </c>
      <c r="F1164" s="234"/>
      <c r="G1164" s="172">
        <v>21.78</v>
      </c>
    </row>
    <row r="1165" spans="1:7" x14ac:dyDescent="0.25">
      <c r="A1165" s="165"/>
      <c r="B1165" s="165"/>
      <c r="C1165" s="230"/>
      <c r="D1165" s="230"/>
      <c r="E1165" s="165"/>
      <c r="F1165" s="165"/>
      <c r="G1165" s="165"/>
    </row>
    <row r="1166" spans="1:7" x14ac:dyDescent="0.25">
      <c r="A1166" s="231" t="s">
        <v>2201</v>
      </c>
      <c r="B1166" s="231"/>
      <c r="C1166" s="231"/>
      <c r="D1166" s="231"/>
      <c r="E1166" s="231"/>
      <c r="F1166" s="231"/>
      <c r="G1166" s="231"/>
    </row>
    <row r="1167" spans="1:7" ht="22.5" x14ac:dyDescent="0.25">
      <c r="A1167" s="232" t="s">
        <v>231</v>
      </c>
      <c r="B1167" s="232"/>
      <c r="C1167" s="166" t="s">
        <v>226</v>
      </c>
      <c r="D1167" s="166" t="s">
        <v>227</v>
      </c>
      <c r="E1167" s="166" t="s">
        <v>228</v>
      </c>
      <c r="F1167" s="166" t="s">
        <v>229</v>
      </c>
      <c r="G1167" s="166" t="s">
        <v>3</v>
      </c>
    </row>
    <row r="1168" spans="1:7" ht="56.25" x14ac:dyDescent="0.25">
      <c r="A1168" s="167" t="s">
        <v>2202</v>
      </c>
      <c r="B1168" s="168" t="s">
        <v>2203</v>
      </c>
      <c r="C1168" s="167" t="s">
        <v>242</v>
      </c>
      <c r="D1168" s="167" t="s">
        <v>232</v>
      </c>
      <c r="E1168" s="169">
        <v>1</v>
      </c>
      <c r="F1168" s="170">
        <v>25.97</v>
      </c>
      <c r="G1168" s="170">
        <v>25.97</v>
      </c>
    </row>
    <row r="1169" spans="1:7" ht="56.25" x14ac:dyDescent="0.25">
      <c r="A1169" s="167" t="s">
        <v>2204</v>
      </c>
      <c r="B1169" s="168" t="s">
        <v>2205</v>
      </c>
      <c r="C1169" s="167" t="s">
        <v>242</v>
      </c>
      <c r="D1169" s="167" t="s">
        <v>232</v>
      </c>
      <c r="E1169" s="169">
        <v>1</v>
      </c>
      <c r="F1169" s="170">
        <v>4.01</v>
      </c>
      <c r="G1169" s="170">
        <v>4.01</v>
      </c>
    </row>
    <row r="1170" spans="1:7" ht="56.25" x14ac:dyDescent="0.25">
      <c r="A1170" s="167" t="s">
        <v>2206</v>
      </c>
      <c r="B1170" s="168" t="s">
        <v>2207</v>
      </c>
      <c r="C1170" s="167" t="s">
        <v>242</v>
      </c>
      <c r="D1170" s="167" t="s">
        <v>232</v>
      </c>
      <c r="E1170" s="169">
        <v>1</v>
      </c>
      <c r="F1170" s="170">
        <v>5.0599999999999996</v>
      </c>
      <c r="G1170" s="170">
        <v>5.0599999999999996</v>
      </c>
    </row>
    <row r="1171" spans="1:7" ht="22.5" x14ac:dyDescent="0.25">
      <c r="A1171" s="167" t="s">
        <v>2208</v>
      </c>
      <c r="B1171" s="168" t="s">
        <v>2209</v>
      </c>
      <c r="C1171" s="167" t="s">
        <v>242</v>
      </c>
      <c r="D1171" s="167" t="s">
        <v>232</v>
      </c>
      <c r="E1171" s="169">
        <v>1</v>
      </c>
      <c r="F1171" s="170">
        <v>13.23</v>
      </c>
      <c r="G1171" s="170">
        <v>13.23</v>
      </c>
    </row>
    <row r="1172" spans="1:7" x14ac:dyDescent="0.25">
      <c r="A1172" s="165"/>
      <c r="B1172" s="165"/>
      <c r="C1172" s="165"/>
      <c r="D1172" s="165"/>
      <c r="E1172" s="233" t="s">
        <v>234</v>
      </c>
      <c r="F1172" s="233"/>
      <c r="G1172" s="171">
        <v>48.27</v>
      </c>
    </row>
    <row r="1173" spans="1:7" x14ac:dyDescent="0.25">
      <c r="A1173" s="165"/>
      <c r="B1173" s="165"/>
      <c r="C1173" s="165"/>
      <c r="D1173" s="165"/>
      <c r="E1173" s="234" t="s">
        <v>235</v>
      </c>
      <c r="F1173" s="234"/>
      <c r="G1173" s="172">
        <v>56.82</v>
      </c>
    </row>
    <row r="1174" spans="1:7" x14ac:dyDescent="0.25">
      <c r="A1174" s="165"/>
      <c r="B1174" s="165"/>
      <c r="C1174" s="165"/>
      <c r="D1174" s="165"/>
      <c r="E1174" s="234" t="s">
        <v>259</v>
      </c>
      <c r="F1174" s="234"/>
      <c r="G1174" s="172">
        <v>8.5500000000000007</v>
      </c>
    </row>
    <row r="1175" spans="1:7" x14ac:dyDescent="0.25">
      <c r="A1175" s="165"/>
      <c r="B1175" s="165"/>
      <c r="C1175" s="165"/>
      <c r="D1175" s="165"/>
      <c r="E1175" s="234" t="s">
        <v>236</v>
      </c>
      <c r="F1175" s="234"/>
      <c r="G1175" s="172">
        <v>56.82</v>
      </c>
    </row>
    <row r="1176" spans="1:7" x14ac:dyDescent="0.25">
      <c r="A1176" s="165"/>
      <c r="B1176" s="165"/>
      <c r="C1176" s="230"/>
      <c r="D1176" s="230"/>
      <c r="E1176" s="165"/>
      <c r="F1176" s="165"/>
      <c r="G1176" s="165"/>
    </row>
    <row r="1177" spans="1:7" x14ac:dyDescent="0.25">
      <c r="A1177" s="231" t="s">
        <v>2210</v>
      </c>
      <c r="B1177" s="231"/>
      <c r="C1177" s="231"/>
      <c r="D1177" s="231"/>
      <c r="E1177" s="231"/>
      <c r="F1177" s="231"/>
      <c r="G1177" s="231"/>
    </row>
    <row r="1178" spans="1:7" ht="22.5" x14ac:dyDescent="0.25">
      <c r="A1178" s="232" t="s">
        <v>1130</v>
      </c>
      <c r="B1178" s="232"/>
      <c r="C1178" s="166" t="s">
        <v>226</v>
      </c>
      <c r="D1178" s="166" t="s">
        <v>227</v>
      </c>
      <c r="E1178" s="166" t="s">
        <v>228</v>
      </c>
      <c r="F1178" s="166" t="s">
        <v>229</v>
      </c>
      <c r="G1178" s="166" t="s">
        <v>3</v>
      </c>
    </row>
    <row r="1179" spans="1:7" ht="45" x14ac:dyDescent="0.25">
      <c r="A1179" s="167" t="s">
        <v>2189</v>
      </c>
      <c r="B1179" s="168" t="s">
        <v>2190</v>
      </c>
      <c r="C1179" s="167" t="s">
        <v>242</v>
      </c>
      <c r="D1179" s="167" t="s">
        <v>128</v>
      </c>
      <c r="E1179" s="169">
        <v>6.4300000000000004E-5</v>
      </c>
      <c r="F1179" s="170">
        <v>615171.15</v>
      </c>
      <c r="G1179" s="170">
        <v>39.555504945000003</v>
      </c>
    </row>
    <row r="1180" spans="1:7" ht="56.25" x14ac:dyDescent="0.25">
      <c r="A1180" s="167" t="s">
        <v>2191</v>
      </c>
      <c r="B1180" s="168" t="s">
        <v>2192</v>
      </c>
      <c r="C1180" s="167" t="s">
        <v>242</v>
      </c>
      <c r="D1180" s="167" t="s">
        <v>128</v>
      </c>
      <c r="E1180" s="169">
        <v>6.8899999999999994E-5</v>
      </c>
      <c r="F1180" s="170">
        <v>88450</v>
      </c>
      <c r="G1180" s="170">
        <v>6.0942049999999997</v>
      </c>
    </row>
    <row r="1181" spans="1:7" x14ac:dyDescent="0.25">
      <c r="A1181" s="165"/>
      <c r="B1181" s="165"/>
      <c r="C1181" s="165"/>
      <c r="D1181" s="165"/>
      <c r="E1181" s="233" t="s">
        <v>1138</v>
      </c>
      <c r="F1181" s="233"/>
      <c r="G1181" s="171">
        <v>45.65</v>
      </c>
    </row>
    <row r="1182" spans="1:7" x14ac:dyDescent="0.25">
      <c r="A1182" s="165"/>
      <c r="B1182" s="165"/>
      <c r="C1182" s="165"/>
      <c r="D1182" s="165"/>
      <c r="E1182" s="234" t="s">
        <v>235</v>
      </c>
      <c r="F1182" s="234"/>
      <c r="G1182" s="172">
        <v>45.64</v>
      </c>
    </row>
    <row r="1183" spans="1:7" x14ac:dyDescent="0.25">
      <c r="A1183" s="165"/>
      <c r="B1183" s="165"/>
      <c r="C1183" s="165"/>
      <c r="D1183" s="165"/>
      <c r="E1183" s="234" t="s">
        <v>237</v>
      </c>
      <c r="F1183" s="234"/>
      <c r="G1183" s="172">
        <v>0</v>
      </c>
    </row>
    <row r="1184" spans="1:7" x14ac:dyDescent="0.25">
      <c r="A1184" s="165"/>
      <c r="B1184" s="165"/>
      <c r="C1184" s="165"/>
      <c r="D1184" s="165"/>
      <c r="E1184" s="234" t="s">
        <v>236</v>
      </c>
      <c r="F1184" s="234"/>
      <c r="G1184" s="172">
        <v>45.64</v>
      </c>
    </row>
    <row r="1185" spans="1:7" x14ac:dyDescent="0.25">
      <c r="A1185" s="165"/>
      <c r="B1185" s="165"/>
      <c r="C1185" s="230"/>
      <c r="D1185" s="230"/>
      <c r="E1185" s="165"/>
      <c r="F1185" s="165"/>
      <c r="G1185" s="165"/>
    </row>
    <row r="1186" spans="1:7" x14ac:dyDescent="0.25">
      <c r="A1186" s="231" t="s">
        <v>2211</v>
      </c>
      <c r="B1186" s="231"/>
      <c r="C1186" s="231"/>
      <c r="D1186" s="231"/>
      <c r="E1186" s="231"/>
      <c r="F1186" s="231"/>
      <c r="G1186" s="231"/>
    </row>
    <row r="1187" spans="1:7" ht="22.5" x14ac:dyDescent="0.25">
      <c r="A1187" s="232" t="s">
        <v>225</v>
      </c>
      <c r="B1187" s="232"/>
      <c r="C1187" s="166" t="s">
        <v>226</v>
      </c>
      <c r="D1187" s="166" t="s">
        <v>227</v>
      </c>
      <c r="E1187" s="166" t="s">
        <v>228</v>
      </c>
      <c r="F1187" s="166" t="s">
        <v>229</v>
      </c>
      <c r="G1187" s="166" t="s">
        <v>3</v>
      </c>
    </row>
    <row r="1188" spans="1:7" x14ac:dyDescent="0.25">
      <c r="A1188" s="167" t="s">
        <v>2181</v>
      </c>
      <c r="B1188" s="168" t="s">
        <v>2182</v>
      </c>
      <c r="C1188" s="167" t="s">
        <v>242</v>
      </c>
      <c r="D1188" s="167" t="s">
        <v>241</v>
      </c>
      <c r="E1188" s="169">
        <v>32.159999999999997</v>
      </c>
      <c r="F1188" s="170">
        <v>6.6243999999999996</v>
      </c>
      <c r="G1188" s="170">
        <v>213.04070400000001</v>
      </c>
    </row>
    <row r="1189" spans="1:7" x14ac:dyDescent="0.25">
      <c r="A1189" s="165"/>
      <c r="B1189" s="165"/>
      <c r="C1189" s="165"/>
      <c r="D1189" s="165"/>
      <c r="E1189" s="233" t="s">
        <v>230</v>
      </c>
      <c r="F1189" s="233"/>
      <c r="G1189" s="171">
        <v>213.04</v>
      </c>
    </row>
    <row r="1190" spans="1:7" x14ac:dyDescent="0.25">
      <c r="A1190" s="165"/>
      <c r="B1190" s="165"/>
      <c r="C1190" s="165"/>
      <c r="D1190" s="165"/>
      <c r="E1190" s="234" t="s">
        <v>235</v>
      </c>
      <c r="F1190" s="234"/>
      <c r="G1190" s="172">
        <v>224.25</v>
      </c>
    </row>
    <row r="1191" spans="1:7" x14ac:dyDescent="0.25">
      <c r="A1191" s="165"/>
      <c r="B1191" s="165"/>
      <c r="C1191" s="165"/>
      <c r="D1191" s="165"/>
      <c r="E1191" s="234" t="s">
        <v>237</v>
      </c>
      <c r="F1191" s="234"/>
      <c r="G1191" s="172">
        <v>11.21</v>
      </c>
    </row>
    <row r="1192" spans="1:7" x14ac:dyDescent="0.25">
      <c r="A1192" s="165"/>
      <c r="B1192" s="165"/>
      <c r="C1192" s="165"/>
      <c r="D1192" s="165"/>
      <c r="E1192" s="234" t="s">
        <v>236</v>
      </c>
      <c r="F1192" s="234"/>
      <c r="G1192" s="172">
        <v>224.25</v>
      </c>
    </row>
    <row r="1193" spans="1:7" x14ac:dyDescent="0.25">
      <c r="A1193" s="165"/>
      <c r="B1193" s="165"/>
      <c r="C1193" s="230"/>
      <c r="D1193" s="230"/>
      <c r="E1193" s="165"/>
      <c r="F1193" s="165"/>
      <c r="G1193" s="165"/>
    </row>
    <row r="1194" spans="1:7" x14ac:dyDescent="0.25">
      <c r="A1194" s="231" t="s">
        <v>2212</v>
      </c>
      <c r="B1194" s="231"/>
      <c r="C1194" s="231"/>
      <c r="D1194" s="231"/>
      <c r="E1194" s="231"/>
      <c r="F1194" s="231"/>
      <c r="G1194" s="231"/>
    </row>
    <row r="1195" spans="1:7" ht="22.5" x14ac:dyDescent="0.25">
      <c r="A1195" s="232" t="s">
        <v>231</v>
      </c>
      <c r="B1195" s="232"/>
      <c r="C1195" s="166" t="s">
        <v>226</v>
      </c>
      <c r="D1195" s="166" t="s">
        <v>227</v>
      </c>
      <c r="E1195" s="166" t="s">
        <v>228</v>
      </c>
      <c r="F1195" s="166" t="s">
        <v>229</v>
      </c>
      <c r="G1195" s="166" t="s">
        <v>3</v>
      </c>
    </row>
    <row r="1196" spans="1:7" ht="56.25" x14ac:dyDescent="0.25">
      <c r="A1196" s="167" t="s">
        <v>2202</v>
      </c>
      <c r="B1196" s="168" t="s">
        <v>2203</v>
      </c>
      <c r="C1196" s="167" t="s">
        <v>242</v>
      </c>
      <c r="D1196" s="167" t="s">
        <v>232</v>
      </c>
      <c r="E1196" s="169">
        <v>1</v>
      </c>
      <c r="F1196" s="170">
        <v>25.97</v>
      </c>
      <c r="G1196" s="170">
        <v>25.97</v>
      </c>
    </row>
    <row r="1197" spans="1:7" ht="56.25" x14ac:dyDescent="0.25">
      <c r="A1197" s="167" t="s">
        <v>2204</v>
      </c>
      <c r="B1197" s="168" t="s">
        <v>2205</v>
      </c>
      <c r="C1197" s="167" t="s">
        <v>242</v>
      </c>
      <c r="D1197" s="167" t="s">
        <v>232</v>
      </c>
      <c r="E1197" s="169">
        <v>1</v>
      </c>
      <c r="F1197" s="170">
        <v>4.01</v>
      </c>
      <c r="G1197" s="170">
        <v>4.01</v>
      </c>
    </row>
    <row r="1198" spans="1:7" ht="56.25" x14ac:dyDescent="0.25">
      <c r="A1198" s="167" t="s">
        <v>2206</v>
      </c>
      <c r="B1198" s="168" t="s">
        <v>2207</v>
      </c>
      <c r="C1198" s="167" t="s">
        <v>242</v>
      </c>
      <c r="D1198" s="167" t="s">
        <v>232</v>
      </c>
      <c r="E1198" s="169">
        <v>1</v>
      </c>
      <c r="F1198" s="170">
        <v>5.0599999999999996</v>
      </c>
      <c r="G1198" s="170">
        <v>5.0599999999999996</v>
      </c>
    </row>
    <row r="1199" spans="1:7" ht="56.25" x14ac:dyDescent="0.25">
      <c r="A1199" s="167" t="s">
        <v>2213</v>
      </c>
      <c r="B1199" s="168" t="s">
        <v>2214</v>
      </c>
      <c r="C1199" s="167" t="s">
        <v>242</v>
      </c>
      <c r="D1199" s="167" t="s">
        <v>232</v>
      </c>
      <c r="E1199" s="169">
        <v>1</v>
      </c>
      <c r="F1199" s="170">
        <v>45.64</v>
      </c>
      <c r="G1199" s="170">
        <v>45.64</v>
      </c>
    </row>
    <row r="1200" spans="1:7" ht="56.25" x14ac:dyDescent="0.25">
      <c r="A1200" s="167" t="s">
        <v>2215</v>
      </c>
      <c r="B1200" s="168" t="s">
        <v>2216</v>
      </c>
      <c r="C1200" s="167" t="s">
        <v>242</v>
      </c>
      <c r="D1200" s="167" t="s">
        <v>232</v>
      </c>
      <c r="E1200" s="169">
        <v>1</v>
      </c>
      <c r="F1200" s="170">
        <v>213.04</v>
      </c>
      <c r="G1200" s="170">
        <v>213.04</v>
      </c>
    </row>
    <row r="1201" spans="1:7" ht="22.5" x14ac:dyDescent="0.25">
      <c r="A1201" s="167" t="s">
        <v>2208</v>
      </c>
      <c r="B1201" s="168" t="s">
        <v>2209</v>
      </c>
      <c r="C1201" s="167" t="s">
        <v>242</v>
      </c>
      <c r="D1201" s="167" t="s">
        <v>232</v>
      </c>
      <c r="E1201" s="169">
        <v>1</v>
      </c>
      <c r="F1201" s="170">
        <v>13.23</v>
      </c>
      <c r="G1201" s="170">
        <v>13.23</v>
      </c>
    </row>
    <row r="1202" spans="1:7" x14ac:dyDescent="0.25">
      <c r="A1202" s="165"/>
      <c r="B1202" s="165"/>
      <c r="C1202" s="165"/>
      <c r="D1202" s="165"/>
      <c r="E1202" s="233" t="s">
        <v>234</v>
      </c>
      <c r="F1202" s="233"/>
      <c r="G1202" s="171">
        <v>306.95</v>
      </c>
    </row>
    <row r="1203" spans="1:7" x14ac:dyDescent="0.25">
      <c r="A1203" s="165"/>
      <c r="B1203" s="165"/>
      <c r="C1203" s="165"/>
      <c r="D1203" s="165"/>
      <c r="E1203" s="234" t="s">
        <v>235</v>
      </c>
      <c r="F1203" s="234"/>
      <c r="G1203" s="172">
        <v>326.70999999999998</v>
      </c>
    </row>
    <row r="1204" spans="1:7" x14ac:dyDescent="0.25">
      <c r="A1204" s="165"/>
      <c r="B1204" s="165"/>
      <c r="C1204" s="165"/>
      <c r="D1204" s="165"/>
      <c r="E1204" s="234" t="s">
        <v>259</v>
      </c>
      <c r="F1204" s="234"/>
      <c r="G1204" s="172">
        <v>19.760000000000002</v>
      </c>
    </row>
    <row r="1205" spans="1:7" x14ac:dyDescent="0.25">
      <c r="A1205" s="165"/>
      <c r="B1205" s="165"/>
      <c r="C1205" s="165"/>
      <c r="D1205" s="165"/>
      <c r="E1205" s="234" t="s">
        <v>236</v>
      </c>
      <c r="F1205" s="234"/>
      <c r="G1205" s="172">
        <v>326.70999999999998</v>
      </c>
    </row>
    <row r="1206" spans="1:7" x14ac:dyDescent="0.25">
      <c r="A1206" s="165"/>
      <c r="B1206" s="165"/>
      <c r="C1206" s="230"/>
      <c r="D1206" s="230"/>
      <c r="E1206" s="165"/>
      <c r="F1206" s="165"/>
      <c r="G1206" s="165"/>
    </row>
    <row r="1207" spans="1:7" x14ac:dyDescent="0.25">
      <c r="A1207" s="231" t="s">
        <v>2217</v>
      </c>
      <c r="B1207" s="231"/>
      <c r="C1207" s="231"/>
      <c r="D1207" s="231"/>
      <c r="E1207" s="231"/>
      <c r="F1207" s="231"/>
      <c r="G1207" s="231"/>
    </row>
    <row r="1208" spans="1:7" ht="22.5" x14ac:dyDescent="0.25">
      <c r="A1208" s="232" t="s">
        <v>1130</v>
      </c>
      <c r="B1208" s="232"/>
      <c r="C1208" s="166" t="s">
        <v>226</v>
      </c>
      <c r="D1208" s="166" t="s">
        <v>227</v>
      </c>
      <c r="E1208" s="166" t="s">
        <v>228</v>
      </c>
      <c r="F1208" s="166" t="s">
        <v>229</v>
      </c>
      <c r="G1208" s="166" t="s">
        <v>3</v>
      </c>
    </row>
    <row r="1209" spans="1:7" ht="33.75" x14ac:dyDescent="0.25">
      <c r="A1209" s="167" t="s">
        <v>2218</v>
      </c>
      <c r="B1209" s="168" t="s">
        <v>2219</v>
      </c>
      <c r="C1209" s="167" t="s">
        <v>242</v>
      </c>
      <c r="D1209" s="167" t="s">
        <v>128</v>
      </c>
      <c r="E1209" s="169">
        <v>5.3300000000000001E-5</v>
      </c>
      <c r="F1209" s="170">
        <v>14310.71</v>
      </c>
      <c r="G1209" s="170">
        <v>0.76276084300000002</v>
      </c>
    </row>
    <row r="1210" spans="1:7" x14ac:dyDescent="0.25">
      <c r="A1210" s="165"/>
      <c r="B1210" s="165"/>
      <c r="C1210" s="165"/>
      <c r="D1210" s="165"/>
      <c r="E1210" s="233" t="s">
        <v>1138</v>
      </c>
      <c r="F1210" s="233"/>
      <c r="G1210" s="171">
        <v>0.76</v>
      </c>
    </row>
    <row r="1211" spans="1:7" x14ac:dyDescent="0.25">
      <c r="A1211" s="165"/>
      <c r="B1211" s="165"/>
      <c r="C1211" s="165"/>
      <c r="D1211" s="165"/>
      <c r="E1211" s="234" t="s">
        <v>235</v>
      </c>
      <c r="F1211" s="234"/>
      <c r="G1211" s="172">
        <v>0.76</v>
      </c>
    </row>
    <row r="1212" spans="1:7" x14ac:dyDescent="0.25">
      <c r="A1212" s="165"/>
      <c r="B1212" s="165"/>
      <c r="C1212" s="165"/>
      <c r="D1212" s="165"/>
      <c r="E1212" s="234" t="s">
        <v>237</v>
      </c>
      <c r="F1212" s="234"/>
      <c r="G1212" s="172">
        <v>0</v>
      </c>
    </row>
    <row r="1213" spans="1:7" x14ac:dyDescent="0.25">
      <c r="A1213" s="165"/>
      <c r="B1213" s="165"/>
      <c r="C1213" s="165"/>
      <c r="D1213" s="165"/>
      <c r="E1213" s="234" t="s">
        <v>236</v>
      </c>
      <c r="F1213" s="234"/>
      <c r="G1213" s="172">
        <v>0.76</v>
      </c>
    </row>
    <row r="1214" spans="1:7" x14ac:dyDescent="0.25">
      <c r="A1214" s="165"/>
      <c r="B1214" s="165"/>
      <c r="C1214" s="230"/>
      <c r="D1214" s="230"/>
      <c r="E1214" s="165"/>
      <c r="F1214" s="165"/>
      <c r="G1214" s="165"/>
    </row>
    <row r="1215" spans="1:7" x14ac:dyDescent="0.25">
      <c r="A1215" s="231" t="s">
        <v>2220</v>
      </c>
      <c r="B1215" s="231"/>
      <c r="C1215" s="231"/>
      <c r="D1215" s="231"/>
      <c r="E1215" s="231"/>
      <c r="F1215" s="231"/>
      <c r="G1215" s="231"/>
    </row>
    <row r="1216" spans="1:7" ht="22.5" x14ac:dyDescent="0.25">
      <c r="A1216" s="232" t="s">
        <v>1130</v>
      </c>
      <c r="B1216" s="232"/>
      <c r="C1216" s="166" t="s">
        <v>226</v>
      </c>
      <c r="D1216" s="166" t="s">
        <v>227</v>
      </c>
      <c r="E1216" s="166" t="s">
        <v>228</v>
      </c>
      <c r="F1216" s="166" t="s">
        <v>229</v>
      </c>
      <c r="G1216" s="166" t="s">
        <v>3</v>
      </c>
    </row>
    <row r="1217" spans="1:7" ht="33.75" x14ac:dyDescent="0.25">
      <c r="A1217" s="167" t="s">
        <v>2218</v>
      </c>
      <c r="B1217" s="168" t="s">
        <v>2219</v>
      </c>
      <c r="C1217" s="167" t="s">
        <v>242</v>
      </c>
      <c r="D1217" s="167" t="s">
        <v>128</v>
      </c>
      <c r="E1217" s="169">
        <v>7.4000000000000003E-6</v>
      </c>
      <c r="F1217" s="170">
        <v>14310.71</v>
      </c>
      <c r="G1217" s="170">
        <v>0.105899254</v>
      </c>
    </row>
    <row r="1218" spans="1:7" x14ac:dyDescent="0.25">
      <c r="A1218" s="165"/>
      <c r="B1218" s="165"/>
      <c r="C1218" s="165"/>
      <c r="D1218" s="165"/>
      <c r="E1218" s="233" t="s">
        <v>1138</v>
      </c>
      <c r="F1218" s="233"/>
      <c r="G1218" s="171">
        <v>0.11</v>
      </c>
    </row>
    <row r="1219" spans="1:7" x14ac:dyDescent="0.25">
      <c r="A1219" s="165"/>
      <c r="B1219" s="165"/>
      <c r="C1219" s="165"/>
      <c r="D1219" s="165"/>
      <c r="E1219" s="234" t="s">
        <v>235</v>
      </c>
      <c r="F1219" s="234"/>
      <c r="G1219" s="172">
        <v>0.1</v>
      </c>
    </row>
    <row r="1220" spans="1:7" x14ac:dyDescent="0.25">
      <c r="A1220" s="165"/>
      <c r="B1220" s="165"/>
      <c r="C1220" s="165"/>
      <c r="D1220" s="165"/>
      <c r="E1220" s="234" t="s">
        <v>237</v>
      </c>
      <c r="F1220" s="234"/>
      <c r="G1220" s="172">
        <v>0</v>
      </c>
    </row>
    <row r="1221" spans="1:7" x14ac:dyDescent="0.25">
      <c r="A1221" s="165"/>
      <c r="B1221" s="165"/>
      <c r="C1221" s="165"/>
      <c r="D1221" s="165"/>
      <c r="E1221" s="234" t="s">
        <v>236</v>
      </c>
      <c r="F1221" s="234"/>
      <c r="G1221" s="172">
        <v>0.1</v>
      </c>
    </row>
    <row r="1222" spans="1:7" x14ac:dyDescent="0.25">
      <c r="A1222" s="165"/>
      <c r="B1222" s="165"/>
      <c r="C1222" s="230"/>
      <c r="D1222" s="230"/>
      <c r="E1222" s="165"/>
      <c r="F1222" s="165"/>
      <c r="G1222" s="165"/>
    </row>
    <row r="1223" spans="1:7" x14ac:dyDescent="0.25">
      <c r="A1223" s="231" t="s">
        <v>2221</v>
      </c>
      <c r="B1223" s="231"/>
      <c r="C1223" s="231"/>
      <c r="D1223" s="231"/>
      <c r="E1223" s="231"/>
      <c r="F1223" s="231"/>
      <c r="G1223" s="231"/>
    </row>
    <row r="1224" spans="1:7" ht="22.5" x14ac:dyDescent="0.25">
      <c r="A1224" s="232" t="s">
        <v>231</v>
      </c>
      <c r="B1224" s="232"/>
      <c r="C1224" s="166" t="s">
        <v>226</v>
      </c>
      <c r="D1224" s="166" t="s">
        <v>227</v>
      </c>
      <c r="E1224" s="166" t="s">
        <v>228</v>
      </c>
      <c r="F1224" s="166" t="s">
        <v>229</v>
      </c>
      <c r="G1224" s="166" t="s">
        <v>3</v>
      </c>
    </row>
    <row r="1225" spans="1:7" ht="33.75" x14ac:dyDescent="0.25">
      <c r="A1225" s="167" t="s">
        <v>2222</v>
      </c>
      <c r="B1225" s="168" t="s">
        <v>2223</v>
      </c>
      <c r="C1225" s="167" t="s">
        <v>242</v>
      </c>
      <c r="D1225" s="167" t="s">
        <v>232</v>
      </c>
      <c r="E1225" s="169">
        <v>1</v>
      </c>
      <c r="F1225" s="170">
        <v>0.76</v>
      </c>
      <c r="G1225" s="170">
        <v>0.76</v>
      </c>
    </row>
    <row r="1226" spans="1:7" ht="33.75" x14ac:dyDescent="0.25">
      <c r="A1226" s="167" t="s">
        <v>2224</v>
      </c>
      <c r="B1226" s="168" t="s">
        <v>2225</v>
      </c>
      <c r="C1226" s="167" t="s">
        <v>242</v>
      </c>
      <c r="D1226" s="167" t="s">
        <v>232</v>
      </c>
      <c r="E1226" s="169">
        <v>1</v>
      </c>
      <c r="F1226" s="170">
        <v>0.1</v>
      </c>
      <c r="G1226" s="170">
        <v>0.1</v>
      </c>
    </row>
    <row r="1227" spans="1:7" ht="22.5" x14ac:dyDescent="0.25">
      <c r="A1227" s="167" t="s">
        <v>2084</v>
      </c>
      <c r="B1227" s="168" t="s">
        <v>2085</v>
      </c>
      <c r="C1227" s="167" t="s">
        <v>242</v>
      </c>
      <c r="D1227" s="167" t="s">
        <v>232</v>
      </c>
      <c r="E1227" s="169">
        <v>1</v>
      </c>
      <c r="F1227" s="170">
        <v>14.99</v>
      </c>
      <c r="G1227" s="170">
        <v>14.99</v>
      </c>
    </row>
    <row r="1228" spans="1:7" x14ac:dyDescent="0.25">
      <c r="A1228" s="165"/>
      <c r="B1228" s="165"/>
      <c r="C1228" s="165"/>
      <c r="D1228" s="165"/>
      <c r="E1228" s="233" t="s">
        <v>234</v>
      </c>
      <c r="F1228" s="233"/>
      <c r="G1228" s="171">
        <v>15.85</v>
      </c>
    </row>
    <row r="1229" spans="1:7" x14ac:dyDescent="0.25">
      <c r="A1229" s="165"/>
      <c r="B1229" s="165"/>
      <c r="C1229" s="165"/>
      <c r="D1229" s="165"/>
      <c r="E1229" s="234" t="s">
        <v>235</v>
      </c>
      <c r="F1229" s="234"/>
      <c r="G1229" s="172">
        <v>26.3</v>
      </c>
    </row>
    <row r="1230" spans="1:7" x14ac:dyDescent="0.25">
      <c r="A1230" s="165"/>
      <c r="B1230" s="165"/>
      <c r="C1230" s="165"/>
      <c r="D1230" s="165"/>
      <c r="E1230" s="234" t="s">
        <v>259</v>
      </c>
      <c r="F1230" s="234"/>
      <c r="G1230" s="172">
        <v>10.45</v>
      </c>
    </row>
    <row r="1231" spans="1:7" x14ac:dyDescent="0.25">
      <c r="A1231" s="165"/>
      <c r="B1231" s="165"/>
      <c r="C1231" s="165"/>
      <c r="D1231" s="165"/>
      <c r="E1231" s="234" t="s">
        <v>236</v>
      </c>
      <c r="F1231" s="234"/>
      <c r="G1231" s="172">
        <v>26.3</v>
      </c>
    </row>
    <row r="1232" spans="1:7" x14ac:dyDescent="0.25">
      <c r="A1232" s="165"/>
      <c r="B1232" s="165"/>
      <c r="C1232" s="230"/>
      <c r="D1232" s="230"/>
      <c r="E1232" s="165"/>
      <c r="F1232" s="165"/>
      <c r="G1232" s="165"/>
    </row>
    <row r="1233" spans="1:7" x14ac:dyDescent="0.25">
      <c r="A1233" s="231" t="s">
        <v>2226</v>
      </c>
      <c r="B1233" s="231"/>
      <c r="C1233" s="231"/>
      <c r="D1233" s="231"/>
      <c r="E1233" s="231"/>
      <c r="F1233" s="231"/>
      <c r="G1233" s="231"/>
    </row>
    <row r="1234" spans="1:7" ht="22.5" x14ac:dyDescent="0.25">
      <c r="A1234" s="232" t="s">
        <v>1130</v>
      </c>
      <c r="B1234" s="232"/>
      <c r="C1234" s="166" t="s">
        <v>226</v>
      </c>
      <c r="D1234" s="166" t="s">
        <v>227</v>
      </c>
      <c r="E1234" s="166" t="s">
        <v>228</v>
      </c>
      <c r="F1234" s="166" t="s">
        <v>229</v>
      </c>
      <c r="G1234" s="166" t="s">
        <v>3</v>
      </c>
    </row>
    <row r="1235" spans="1:7" ht="33.75" x14ac:dyDescent="0.25">
      <c r="A1235" s="167" t="s">
        <v>2218</v>
      </c>
      <c r="B1235" s="168" t="s">
        <v>2219</v>
      </c>
      <c r="C1235" s="167" t="s">
        <v>242</v>
      </c>
      <c r="D1235" s="167" t="s">
        <v>128</v>
      </c>
      <c r="E1235" s="169">
        <v>6.6699999999999995E-5</v>
      </c>
      <c r="F1235" s="170">
        <v>14310.71</v>
      </c>
      <c r="G1235" s="170">
        <v>0.95452435700000005</v>
      </c>
    </row>
    <row r="1236" spans="1:7" x14ac:dyDescent="0.25">
      <c r="A1236" s="165"/>
      <c r="B1236" s="165"/>
      <c r="C1236" s="165"/>
      <c r="D1236" s="165"/>
      <c r="E1236" s="233" t="s">
        <v>1138</v>
      </c>
      <c r="F1236" s="233"/>
      <c r="G1236" s="171">
        <v>0.95</v>
      </c>
    </row>
    <row r="1237" spans="1:7" x14ac:dyDescent="0.25">
      <c r="A1237" s="165"/>
      <c r="B1237" s="165"/>
      <c r="C1237" s="165"/>
      <c r="D1237" s="165"/>
      <c r="E1237" s="234" t="s">
        <v>235</v>
      </c>
      <c r="F1237" s="234"/>
      <c r="G1237" s="172">
        <v>0.95</v>
      </c>
    </row>
    <row r="1238" spans="1:7" x14ac:dyDescent="0.25">
      <c r="A1238" s="165"/>
      <c r="B1238" s="165"/>
      <c r="C1238" s="165"/>
      <c r="D1238" s="165"/>
      <c r="E1238" s="234" t="s">
        <v>237</v>
      </c>
      <c r="F1238" s="234"/>
      <c r="G1238" s="172">
        <v>0</v>
      </c>
    </row>
    <row r="1239" spans="1:7" x14ac:dyDescent="0.25">
      <c r="A1239" s="165"/>
      <c r="B1239" s="165"/>
      <c r="C1239" s="165"/>
      <c r="D1239" s="165"/>
      <c r="E1239" s="234" t="s">
        <v>236</v>
      </c>
      <c r="F1239" s="234"/>
      <c r="G1239" s="172">
        <v>0.95</v>
      </c>
    </row>
    <row r="1240" spans="1:7" x14ac:dyDescent="0.25">
      <c r="A1240" s="165"/>
      <c r="B1240" s="165"/>
      <c r="C1240" s="230"/>
      <c r="D1240" s="230"/>
      <c r="E1240" s="165"/>
      <c r="F1240" s="165"/>
      <c r="G1240" s="165"/>
    </row>
    <row r="1241" spans="1:7" x14ac:dyDescent="0.25">
      <c r="A1241" s="231" t="s">
        <v>2227</v>
      </c>
      <c r="B1241" s="231"/>
      <c r="C1241" s="231"/>
      <c r="D1241" s="231"/>
      <c r="E1241" s="231"/>
      <c r="F1241" s="231"/>
      <c r="G1241" s="231"/>
    </row>
    <row r="1242" spans="1:7" ht="22.5" x14ac:dyDescent="0.25">
      <c r="A1242" s="232" t="s">
        <v>225</v>
      </c>
      <c r="B1242" s="232"/>
      <c r="C1242" s="166" t="s">
        <v>226</v>
      </c>
      <c r="D1242" s="166" t="s">
        <v>227</v>
      </c>
      <c r="E1242" s="166" t="s">
        <v>228</v>
      </c>
      <c r="F1242" s="166" t="s">
        <v>229</v>
      </c>
      <c r="G1242" s="166" t="s">
        <v>3</v>
      </c>
    </row>
    <row r="1243" spans="1:7" x14ac:dyDescent="0.25">
      <c r="A1243" s="167" t="s">
        <v>2228</v>
      </c>
      <c r="B1243" s="168" t="s">
        <v>2229</v>
      </c>
      <c r="C1243" s="167" t="s">
        <v>242</v>
      </c>
      <c r="D1243" s="167" t="s">
        <v>241</v>
      </c>
      <c r="E1243" s="169">
        <v>1.03</v>
      </c>
      <c r="F1243" s="170">
        <v>6.6153000000000004</v>
      </c>
      <c r="G1243" s="170">
        <v>6.8137590000000001</v>
      </c>
    </row>
    <row r="1244" spans="1:7" x14ac:dyDescent="0.25">
      <c r="A1244" s="165"/>
      <c r="B1244" s="165"/>
      <c r="C1244" s="165"/>
      <c r="D1244" s="165"/>
      <c r="E1244" s="233" t="s">
        <v>230</v>
      </c>
      <c r="F1244" s="233"/>
      <c r="G1244" s="171">
        <v>6.81</v>
      </c>
    </row>
    <row r="1245" spans="1:7" x14ac:dyDescent="0.25">
      <c r="A1245" s="165"/>
      <c r="B1245" s="165"/>
      <c r="C1245" s="165"/>
      <c r="D1245" s="165"/>
      <c r="E1245" s="234" t="s">
        <v>235</v>
      </c>
      <c r="F1245" s="234"/>
      <c r="G1245" s="172">
        <v>7.17</v>
      </c>
    </row>
    <row r="1246" spans="1:7" x14ac:dyDescent="0.25">
      <c r="A1246" s="165"/>
      <c r="B1246" s="165"/>
      <c r="C1246" s="165"/>
      <c r="D1246" s="165"/>
      <c r="E1246" s="234" t="s">
        <v>237</v>
      </c>
      <c r="F1246" s="234"/>
      <c r="G1246" s="172">
        <v>0.36</v>
      </c>
    </row>
    <row r="1247" spans="1:7" x14ac:dyDescent="0.25">
      <c r="A1247" s="165"/>
      <c r="B1247" s="165"/>
      <c r="C1247" s="165"/>
      <c r="D1247" s="165"/>
      <c r="E1247" s="234" t="s">
        <v>236</v>
      </c>
      <c r="F1247" s="234"/>
      <c r="G1247" s="172">
        <v>7.17</v>
      </c>
    </row>
    <row r="1248" spans="1:7" x14ac:dyDescent="0.25">
      <c r="A1248" s="165"/>
      <c r="B1248" s="165"/>
      <c r="C1248" s="230"/>
      <c r="D1248" s="230"/>
      <c r="E1248" s="165"/>
      <c r="F1248" s="165"/>
      <c r="G1248" s="165"/>
    </row>
    <row r="1249" spans="1:7" x14ac:dyDescent="0.25">
      <c r="A1249" s="231" t="s">
        <v>2230</v>
      </c>
      <c r="B1249" s="231"/>
      <c r="C1249" s="231"/>
      <c r="D1249" s="231"/>
      <c r="E1249" s="231"/>
      <c r="F1249" s="231"/>
      <c r="G1249" s="231"/>
    </row>
    <row r="1250" spans="1:7" ht="22.5" x14ac:dyDescent="0.25">
      <c r="A1250" s="232" t="s">
        <v>231</v>
      </c>
      <c r="B1250" s="232"/>
      <c r="C1250" s="166" t="s">
        <v>226</v>
      </c>
      <c r="D1250" s="166" t="s">
        <v>227</v>
      </c>
      <c r="E1250" s="166" t="s">
        <v>228</v>
      </c>
      <c r="F1250" s="166" t="s">
        <v>229</v>
      </c>
      <c r="G1250" s="166" t="s">
        <v>3</v>
      </c>
    </row>
    <row r="1251" spans="1:7" ht="33.75" x14ac:dyDescent="0.25">
      <c r="A1251" s="167" t="s">
        <v>2222</v>
      </c>
      <c r="B1251" s="168" t="s">
        <v>2223</v>
      </c>
      <c r="C1251" s="167" t="s">
        <v>242</v>
      </c>
      <c r="D1251" s="167" t="s">
        <v>232</v>
      </c>
      <c r="E1251" s="169">
        <v>1</v>
      </c>
      <c r="F1251" s="170">
        <v>0.76</v>
      </c>
      <c r="G1251" s="170">
        <v>0.76</v>
      </c>
    </row>
    <row r="1252" spans="1:7" ht="33.75" x14ac:dyDescent="0.25">
      <c r="A1252" s="167" t="s">
        <v>2224</v>
      </c>
      <c r="B1252" s="168" t="s">
        <v>2225</v>
      </c>
      <c r="C1252" s="167" t="s">
        <v>242</v>
      </c>
      <c r="D1252" s="167" t="s">
        <v>232</v>
      </c>
      <c r="E1252" s="169">
        <v>1</v>
      </c>
      <c r="F1252" s="170">
        <v>0.1</v>
      </c>
      <c r="G1252" s="170">
        <v>0.1</v>
      </c>
    </row>
    <row r="1253" spans="1:7" ht="33.75" x14ac:dyDescent="0.25">
      <c r="A1253" s="167" t="s">
        <v>2231</v>
      </c>
      <c r="B1253" s="168" t="s">
        <v>2232</v>
      </c>
      <c r="C1253" s="167" t="s">
        <v>242</v>
      </c>
      <c r="D1253" s="167" t="s">
        <v>232</v>
      </c>
      <c r="E1253" s="169">
        <v>1</v>
      </c>
      <c r="F1253" s="170">
        <v>0.95</v>
      </c>
      <c r="G1253" s="170">
        <v>0.95</v>
      </c>
    </row>
    <row r="1254" spans="1:7" ht="45" x14ac:dyDescent="0.25">
      <c r="A1254" s="167" t="s">
        <v>2233</v>
      </c>
      <c r="B1254" s="168" t="s">
        <v>2234</v>
      </c>
      <c r="C1254" s="167" t="s">
        <v>242</v>
      </c>
      <c r="D1254" s="167" t="s">
        <v>232</v>
      </c>
      <c r="E1254" s="169">
        <v>1</v>
      </c>
      <c r="F1254" s="170">
        <v>6.81</v>
      </c>
      <c r="G1254" s="170">
        <v>6.81</v>
      </c>
    </row>
    <row r="1255" spans="1:7" ht="22.5" x14ac:dyDescent="0.25">
      <c r="A1255" s="167" t="s">
        <v>2084</v>
      </c>
      <c r="B1255" s="168" t="s">
        <v>2085</v>
      </c>
      <c r="C1255" s="167" t="s">
        <v>242</v>
      </c>
      <c r="D1255" s="167" t="s">
        <v>232</v>
      </c>
      <c r="E1255" s="169">
        <v>1</v>
      </c>
      <c r="F1255" s="170">
        <v>14.99</v>
      </c>
      <c r="G1255" s="170">
        <v>14.99</v>
      </c>
    </row>
    <row r="1256" spans="1:7" x14ac:dyDescent="0.25">
      <c r="A1256" s="165"/>
      <c r="B1256" s="165"/>
      <c r="C1256" s="165"/>
      <c r="D1256" s="165"/>
      <c r="E1256" s="233" t="s">
        <v>234</v>
      </c>
      <c r="F1256" s="233"/>
      <c r="G1256" s="171">
        <v>23.61</v>
      </c>
    </row>
    <row r="1257" spans="1:7" x14ac:dyDescent="0.25">
      <c r="A1257" s="165"/>
      <c r="B1257" s="165"/>
      <c r="C1257" s="165"/>
      <c r="D1257" s="165"/>
      <c r="E1257" s="234" t="s">
        <v>235</v>
      </c>
      <c r="F1257" s="234"/>
      <c r="G1257" s="172">
        <v>34.42</v>
      </c>
    </row>
    <row r="1258" spans="1:7" x14ac:dyDescent="0.25">
      <c r="A1258" s="165"/>
      <c r="B1258" s="165"/>
      <c r="C1258" s="165"/>
      <c r="D1258" s="165"/>
      <c r="E1258" s="234" t="s">
        <v>259</v>
      </c>
      <c r="F1258" s="234"/>
      <c r="G1258" s="172">
        <v>10.81</v>
      </c>
    </row>
    <row r="1259" spans="1:7" x14ac:dyDescent="0.25">
      <c r="A1259" s="165"/>
      <c r="B1259" s="165"/>
      <c r="C1259" s="165"/>
      <c r="D1259" s="165"/>
      <c r="E1259" s="234" t="s">
        <v>236</v>
      </c>
      <c r="F1259" s="234"/>
      <c r="G1259" s="172">
        <v>34.42</v>
      </c>
    </row>
    <row r="1260" spans="1:7" x14ac:dyDescent="0.25">
      <c r="A1260" s="165"/>
      <c r="B1260" s="165"/>
      <c r="C1260" s="230"/>
      <c r="D1260" s="230"/>
      <c r="E1260" s="165"/>
      <c r="F1260" s="165"/>
      <c r="G1260" s="165"/>
    </row>
    <row r="1261" spans="1:7" x14ac:dyDescent="0.25">
      <c r="A1261" s="231" t="s">
        <v>2235</v>
      </c>
      <c r="B1261" s="231"/>
      <c r="C1261" s="231"/>
      <c r="D1261" s="231"/>
      <c r="E1261" s="231"/>
      <c r="F1261" s="231"/>
      <c r="G1261" s="231"/>
    </row>
    <row r="1262" spans="1:7" ht="22.5" x14ac:dyDescent="0.25">
      <c r="A1262" s="232" t="s">
        <v>231</v>
      </c>
      <c r="B1262" s="232"/>
      <c r="C1262" s="166" t="s">
        <v>226</v>
      </c>
      <c r="D1262" s="166" t="s">
        <v>227</v>
      </c>
      <c r="E1262" s="166" t="s">
        <v>228</v>
      </c>
      <c r="F1262" s="166" t="s">
        <v>229</v>
      </c>
      <c r="G1262" s="166" t="s">
        <v>3</v>
      </c>
    </row>
    <row r="1263" spans="1:7" ht="56.25" x14ac:dyDescent="0.25">
      <c r="A1263" s="167" t="s">
        <v>1066</v>
      </c>
      <c r="B1263" s="168" t="s">
        <v>1067</v>
      </c>
      <c r="C1263" s="167" t="s">
        <v>242</v>
      </c>
      <c r="D1263" s="167" t="s">
        <v>321</v>
      </c>
      <c r="E1263" s="169">
        <v>3.0000000000000001E-3</v>
      </c>
      <c r="F1263" s="170">
        <v>48.27</v>
      </c>
      <c r="G1263" s="170">
        <v>0.14480999999999999</v>
      </c>
    </row>
    <row r="1264" spans="1:7" ht="56.25" x14ac:dyDescent="0.25">
      <c r="A1264" s="167" t="s">
        <v>1068</v>
      </c>
      <c r="B1264" s="168" t="s">
        <v>1069</v>
      </c>
      <c r="C1264" s="167" t="s">
        <v>242</v>
      </c>
      <c r="D1264" s="167" t="s">
        <v>311</v>
      </c>
      <c r="E1264" s="169">
        <v>6.0000000000000001E-3</v>
      </c>
      <c r="F1264" s="170">
        <v>306.95</v>
      </c>
      <c r="G1264" s="170">
        <v>1.8416999999999999</v>
      </c>
    </row>
    <row r="1265" spans="1:7" x14ac:dyDescent="0.25">
      <c r="A1265" s="167" t="s">
        <v>328</v>
      </c>
      <c r="B1265" s="168" t="s">
        <v>233</v>
      </c>
      <c r="C1265" s="167" t="s">
        <v>242</v>
      </c>
      <c r="D1265" s="167" t="s">
        <v>232</v>
      </c>
      <c r="E1265" s="169">
        <v>8.9999999999999993E-3</v>
      </c>
      <c r="F1265" s="170">
        <v>12.64</v>
      </c>
      <c r="G1265" s="170">
        <v>0.11376</v>
      </c>
    </row>
    <row r="1266" spans="1:7" x14ac:dyDescent="0.25">
      <c r="A1266" s="165"/>
      <c r="B1266" s="165"/>
      <c r="C1266" s="165"/>
      <c r="D1266" s="165"/>
      <c r="E1266" s="233" t="s">
        <v>234</v>
      </c>
      <c r="F1266" s="233"/>
      <c r="G1266" s="171">
        <v>2.09</v>
      </c>
    </row>
    <row r="1267" spans="1:7" x14ac:dyDescent="0.25">
      <c r="A1267" s="165"/>
      <c r="B1267" s="165"/>
      <c r="C1267" s="165"/>
      <c r="D1267" s="165"/>
      <c r="E1267" s="234" t="s">
        <v>235</v>
      </c>
      <c r="F1267" s="234"/>
      <c r="G1267" s="172">
        <v>2.31</v>
      </c>
    </row>
    <row r="1268" spans="1:7" x14ac:dyDescent="0.25">
      <c r="A1268" s="165"/>
      <c r="B1268" s="165"/>
      <c r="C1268" s="165"/>
      <c r="D1268" s="165"/>
      <c r="E1268" s="234" t="s">
        <v>259</v>
      </c>
      <c r="F1268" s="234"/>
      <c r="G1268" s="172">
        <v>0.22</v>
      </c>
    </row>
    <row r="1269" spans="1:7" x14ac:dyDescent="0.25">
      <c r="A1269" s="165"/>
      <c r="B1269" s="165"/>
      <c r="C1269" s="165"/>
      <c r="D1269" s="165"/>
      <c r="E1269" s="234" t="s">
        <v>236</v>
      </c>
      <c r="F1269" s="234"/>
      <c r="G1269" s="172">
        <v>2.31</v>
      </c>
    </row>
    <row r="1270" spans="1:7" x14ac:dyDescent="0.25">
      <c r="A1270" s="165"/>
      <c r="B1270" s="165"/>
      <c r="C1270" s="230"/>
      <c r="D1270" s="230"/>
      <c r="E1270" s="165"/>
      <c r="F1270" s="165"/>
      <c r="G1270" s="165"/>
    </row>
    <row r="1271" spans="1:7" x14ac:dyDescent="0.25">
      <c r="A1271" s="231" t="s">
        <v>2236</v>
      </c>
      <c r="B1271" s="231"/>
      <c r="C1271" s="231"/>
      <c r="D1271" s="231"/>
      <c r="E1271" s="231"/>
      <c r="F1271" s="231"/>
      <c r="G1271" s="231"/>
    </row>
    <row r="1272" spans="1:7" ht="22.5" x14ac:dyDescent="0.25">
      <c r="A1272" s="232" t="s">
        <v>243</v>
      </c>
      <c r="B1272" s="232"/>
      <c r="C1272" s="166" t="s">
        <v>226</v>
      </c>
      <c r="D1272" s="166" t="s">
        <v>227</v>
      </c>
      <c r="E1272" s="166" t="s">
        <v>228</v>
      </c>
      <c r="F1272" s="166" t="s">
        <v>229</v>
      </c>
      <c r="G1272" s="166" t="s">
        <v>3</v>
      </c>
    </row>
    <row r="1273" spans="1:7" x14ac:dyDescent="0.25">
      <c r="A1273" s="167" t="s">
        <v>2237</v>
      </c>
      <c r="B1273" s="168" t="s">
        <v>2238</v>
      </c>
      <c r="C1273" s="167" t="s">
        <v>242</v>
      </c>
      <c r="D1273" s="167" t="s">
        <v>232</v>
      </c>
      <c r="E1273" s="169">
        <v>9.4000000000000004E-3</v>
      </c>
      <c r="F1273" s="170">
        <v>6.44</v>
      </c>
      <c r="G1273" s="170">
        <v>6.0536E-2</v>
      </c>
    </row>
    <row r="1274" spans="1:7" x14ac:dyDescent="0.25">
      <c r="A1274" s="165"/>
      <c r="B1274" s="165"/>
      <c r="C1274" s="165"/>
      <c r="D1274" s="165"/>
      <c r="E1274" s="233" t="s">
        <v>244</v>
      </c>
      <c r="F1274" s="233"/>
      <c r="G1274" s="171">
        <v>0.06</v>
      </c>
    </row>
    <row r="1275" spans="1:7" x14ac:dyDescent="0.25">
      <c r="A1275" s="165"/>
      <c r="B1275" s="165"/>
      <c r="C1275" s="165"/>
      <c r="D1275" s="165"/>
      <c r="E1275" s="234" t="s">
        <v>235</v>
      </c>
      <c r="F1275" s="234"/>
      <c r="G1275" s="172">
        <v>0.13</v>
      </c>
    </row>
    <row r="1276" spans="1:7" x14ac:dyDescent="0.25">
      <c r="A1276" s="165"/>
      <c r="B1276" s="165"/>
      <c r="C1276" s="165"/>
      <c r="D1276" s="165"/>
      <c r="E1276" s="234" t="s">
        <v>259</v>
      </c>
      <c r="F1276" s="234"/>
      <c r="G1276" s="172">
        <v>7.0000000000000007E-2</v>
      </c>
    </row>
    <row r="1277" spans="1:7" x14ac:dyDescent="0.25">
      <c r="A1277" s="165"/>
      <c r="B1277" s="165"/>
      <c r="C1277" s="165"/>
      <c r="D1277" s="165"/>
      <c r="E1277" s="234" t="s">
        <v>236</v>
      </c>
      <c r="F1277" s="234"/>
      <c r="G1277" s="172">
        <v>0.13</v>
      </c>
    </row>
    <row r="1278" spans="1:7" x14ac:dyDescent="0.25">
      <c r="A1278" s="165"/>
      <c r="B1278" s="165"/>
      <c r="C1278" s="230"/>
      <c r="D1278" s="230"/>
      <c r="E1278" s="165"/>
      <c r="F1278" s="165"/>
      <c r="G1278" s="165"/>
    </row>
    <row r="1279" spans="1:7" x14ac:dyDescent="0.25">
      <c r="A1279" s="231" t="s">
        <v>2239</v>
      </c>
      <c r="B1279" s="231"/>
      <c r="C1279" s="231"/>
      <c r="D1279" s="231"/>
      <c r="E1279" s="231"/>
      <c r="F1279" s="231"/>
      <c r="G1279" s="231"/>
    </row>
    <row r="1280" spans="1:7" ht="22.5" x14ac:dyDescent="0.25">
      <c r="A1280" s="232" t="s">
        <v>1899</v>
      </c>
      <c r="B1280" s="232"/>
      <c r="C1280" s="166" t="s">
        <v>226</v>
      </c>
      <c r="D1280" s="166" t="s">
        <v>227</v>
      </c>
      <c r="E1280" s="166" t="s">
        <v>228</v>
      </c>
      <c r="F1280" s="166" t="s">
        <v>229</v>
      </c>
      <c r="G1280" s="166" t="s">
        <v>3</v>
      </c>
    </row>
    <row r="1281" spans="1:7" x14ac:dyDescent="0.25">
      <c r="A1281" s="167" t="s">
        <v>245</v>
      </c>
      <c r="B1281" s="168" t="s">
        <v>1900</v>
      </c>
      <c r="C1281" s="167" t="s">
        <v>242</v>
      </c>
      <c r="D1281" s="167" t="s">
        <v>232</v>
      </c>
      <c r="E1281" s="169">
        <v>1</v>
      </c>
      <c r="F1281" s="170">
        <v>2.83</v>
      </c>
      <c r="G1281" s="170">
        <v>2.83</v>
      </c>
    </row>
    <row r="1282" spans="1:7" ht="22.5" x14ac:dyDescent="0.25">
      <c r="A1282" s="167" t="s">
        <v>1957</v>
      </c>
      <c r="B1282" s="168" t="s">
        <v>1958</v>
      </c>
      <c r="C1282" s="167" t="s">
        <v>242</v>
      </c>
      <c r="D1282" s="167" t="s">
        <v>232</v>
      </c>
      <c r="E1282" s="169">
        <v>1</v>
      </c>
      <c r="F1282" s="170">
        <v>1.0900000000000001</v>
      </c>
      <c r="G1282" s="170">
        <v>1.0900000000000001</v>
      </c>
    </row>
    <row r="1283" spans="1:7" x14ac:dyDescent="0.25">
      <c r="A1283" s="167" t="s">
        <v>246</v>
      </c>
      <c r="B1283" s="168" t="s">
        <v>1903</v>
      </c>
      <c r="C1283" s="167" t="s">
        <v>242</v>
      </c>
      <c r="D1283" s="167" t="s">
        <v>232</v>
      </c>
      <c r="E1283" s="169">
        <v>1</v>
      </c>
      <c r="F1283" s="170">
        <v>0.81</v>
      </c>
      <c r="G1283" s="170">
        <v>0.81</v>
      </c>
    </row>
    <row r="1284" spans="1:7" ht="33.75" x14ac:dyDescent="0.25">
      <c r="A1284" s="167" t="s">
        <v>1959</v>
      </c>
      <c r="B1284" s="168" t="s">
        <v>1960</v>
      </c>
      <c r="C1284" s="167" t="s">
        <v>242</v>
      </c>
      <c r="D1284" s="167" t="s">
        <v>232</v>
      </c>
      <c r="E1284" s="169">
        <v>1</v>
      </c>
      <c r="F1284" s="170">
        <v>0.74</v>
      </c>
      <c r="G1284" s="170">
        <v>0.74</v>
      </c>
    </row>
    <row r="1285" spans="1:7" x14ac:dyDescent="0.25">
      <c r="A1285" s="167" t="s">
        <v>247</v>
      </c>
      <c r="B1285" s="168" t="s">
        <v>1906</v>
      </c>
      <c r="C1285" s="167" t="s">
        <v>242</v>
      </c>
      <c r="D1285" s="167" t="s">
        <v>232</v>
      </c>
      <c r="E1285" s="169">
        <v>1</v>
      </c>
      <c r="F1285" s="170">
        <v>0.06</v>
      </c>
      <c r="G1285" s="170">
        <v>0.06</v>
      </c>
    </row>
    <row r="1286" spans="1:7" x14ac:dyDescent="0.25">
      <c r="A1286" s="167" t="s">
        <v>248</v>
      </c>
      <c r="B1286" s="168" t="s">
        <v>1907</v>
      </c>
      <c r="C1286" s="167" t="s">
        <v>242</v>
      </c>
      <c r="D1286" s="167" t="s">
        <v>232</v>
      </c>
      <c r="E1286" s="169">
        <v>1</v>
      </c>
      <c r="F1286" s="170">
        <v>0.91</v>
      </c>
      <c r="G1286" s="170">
        <v>0.91</v>
      </c>
    </row>
    <row r="1287" spans="1:7" x14ac:dyDescent="0.25">
      <c r="A1287" s="165"/>
      <c r="B1287" s="165"/>
      <c r="C1287" s="165"/>
      <c r="D1287" s="165"/>
      <c r="E1287" s="233" t="s">
        <v>1908</v>
      </c>
      <c r="F1287" s="233"/>
      <c r="G1287" s="171">
        <v>6.44</v>
      </c>
    </row>
    <row r="1288" spans="1:7" ht="22.5" x14ac:dyDescent="0.25">
      <c r="A1288" s="232" t="s">
        <v>243</v>
      </c>
      <c r="B1288" s="232"/>
      <c r="C1288" s="166" t="s">
        <v>226</v>
      </c>
      <c r="D1288" s="166" t="s">
        <v>227</v>
      </c>
      <c r="E1288" s="166" t="s">
        <v>228</v>
      </c>
      <c r="F1288" s="166" t="s">
        <v>229</v>
      </c>
      <c r="G1288" s="166" t="s">
        <v>3</v>
      </c>
    </row>
    <row r="1289" spans="1:7" x14ac:dyDescent="0.25">
      <c r="A1289" s="167" t="s">
        <v>2237</v>
      </c>
      <c r="B1289" s="168" t="s">
        <v>2238</v>
      </c>
      <c r="C1289" s="167" t="s">
        <v>242</v>
      </c>
      <c r="D1289" s="167" t="s">
        <v>232</v>
      </c>
      <c r="E1289" s="169">
        <v>1</v>
      </c>
      <c r="F1289" s="170">
        <v>6.44</v>
      </c>
      <c r="G1289" s="170">
        <v>6.44</v>
      </c>
    </row>
    <row r="1290" spans="1:7" x14ac:dyDescent="0.25">
      <c r="A1290" s="165"/>
      <c r="B1290" s="165"/>
      <c r="C1290" s="165"/>
      <c r="D1290" s="165"/>
      <c r="E1290" s="233" t="s">
        <v>244</v>
      </c>
      <c r="F1290" s="233"/>
      <c r="G1290" s="171">
        <v>6.44</v>
      </c>
    </row>
    <row r="1291" spans="1:7" ht="22.5" x14ac:dyDescent="0.25">
      <c r="A1291" s="232" t="s">
        <v>231</v>
      </c>
      <c r="B1291" s="232"/>
      <c r="C1291" s="166" t="s">
        <v>226</v>
      </c>
      <c r="D1291" s="166" t="s">
        <v>227</v>
      </c>
      <c r="E1291" s="166" t="s">
        <v>228</v>
      </c>
      <c r="F1291" s="166" t="s">
        <v>229</v>
      </c>
      <c r="G1291" s="166" t="s">
        <v>3</v>
      </c>
    </row>
    <row r="1292" spans="1:7" ht="33.75" x14ac:dyDescent="0.25">
      <c r="A1292" s="167" t="s">
        <v>2240</v>
      </c>
      <c r="B1292" s="168" t="s">
        <v>2241</v>
      </c>
      <c r="C1292" s="167" t="s">
        <v>242</v>
      </c>
      <c r="D1292" s="167" t="s">
        <v>232</v>
      </c>
      <c r="E1292" s="169">
        <v>1</v>
      </c>
      <c r="F1292" s="170">
        <v>0.06</v>
      </c>
      <c r="G1292" s="170">
        <v>0.06</v>
      </c>
    </row>
    <row r="1293" spans="1:7" x14ac:dyDescent="0.25">
      <c r="A1293" s="165"/>
      <c r="B1293" s="165"/>
      <c r="C1293" s="165"/>
      <c r="D1293" s="165"/>
      <c r="E1293" s="233" t="s">
        <v>234</v>
      </c>
      <c r="F1293" s="233"/>
      <c r="G1293" s="171">
        <v>0.06</v>
      </c>
    </row>
    <row r="1294" spans="1:7" x14ac:dyDescent="0.25">
      <c r="A1294" s="165"/>
      <c r="B1294" s="165"/>
      <c r="C1294" s="165"/>
      <c r="D1294" s="165"/>
      <c r="E1294" s="234" t="s">
        <v>235</v>
      </c>
      <c r="F1294" s="234"/>
      <c r="G1294" s="172">
        <v>20.010000000000002</v>
      </c>
    </row>
    <row r="1295" spans="1:7" x14ac:dyDescent="0.25">
      <c r="A1295" s="165"/>
      <c r="B1295" s="165"/>
      <c r="C1295" s="165"/>
      <c r="D1295" s="165"/>
      <c r="E1295" s="234" t="s">
        <v>259</v>
      </c>
      <c r="F1295" s="234"/>
      <c r="G1295" s="172">
        <v>7.07</v>
      </c>
    </row>
    <row r="1296" spans="1:7" x14ac:dyDescent="0.25">
      <c r="A1296" s="165"/>
      <c r="B1296" s="165"/>
      <c r="C1296" s="165"/>
      <c r="D1296" s="165"/>
      <c r="E1296" s="234" t="s">
        <v>236</v>
      </c>
      <c r="F1296" s="234"/>
      <c r="G1296" s="172">
        <v>20.010000000000002</v>
      </c>
    </row>
    <row r="1297" spans="1:7" x14ac:dyDescent="0.25">
      <c r="A1297" s="165"/>
      <c r="B1297" s="165"/>
      <c r="C1297" s="230"/>
      <c r="D1297" s="230"/>
      <c r="E1297" s="165"/>
      <c r="F1297" s="165"/>
      <c r="G1297" s="165"/>
    </row>
    <row r="1298" spans="1:7" x14ac:dyDescent="0.25">
      <c r="A1298" s="231" t="s">
        <v>2242</v>
      </c>
      <c r="B1298" s="231"/>
      <c r="C1298" s="231"/>
      <c r="D1298" s="231"/>
      <c r="E1298" s="231"/>
      <c r="F1298" s="231"/>
      <c r="G1298" s="231"/>
    </row>
    <row r="1299" spans="1:7" ht="22.5" x14ac:dyDescent="0.25">
      <c r="A1299" s="232" t="s">
        <v>243</v>
      </c>
      <c r="B1299" s="232"/>
      <c r="C1299" s="166" t="s">
        <v>226</v>
      </c>
      <c r="D1299" s="166" t="s">
        <v>227</v>
      </c>
      <c r="E1299" s="166" t="s">
        <v>228</v>
      </c>
      <c r="F1299" s="166" t="s">
        <v>229</v>
      </c>
      <c r="G1299" s="166" t="s">
        <v>3</v>
      </c>
    </row>
    <row r="1300" spans="1:7" x14ac:dyDescent="0.25">
      <c r="A1300" s="167" t="s">
        <v>2243</v>
      </c>
      <c r="B1300" s="168" t="s">
        <v>2244</v>
      </c>
      <c r="C1300" s="167" t="s">
        <v>242</v>
      </c>
      <c r="D1300" s="167" t="s">
        <v>232</v>
      </c>
      <c r="E1300" s="169">
        <v>9.4000000000000004E-3</v>
      </c>
      <c r="F1300" s="170">
        <v>8.59</v>
      </c>
      <c r="G1300" s="170">
        <v>8.0745999999999998E-2</v>
      </c>
    </row>
    <row r="1301" spans="1:7" x14ac:dyDescent="0.25">
      <c r="A1301" s="165"/>
      <c r="B1301" s="165"/>
      <c r="C1301" s="165"/>
      <c r="D1301" s="165"/>
      <c r="E1301" s="233" t="s">
        <v>244</v>
      </c>
      <c r="F1301" s="233"/>
      <c r="G1301" s="171">
        <v>0.08</v>
      </c>
    </row>
    <row r="1302" spans="1:7" x14ac:dyDescent="0.25">
      <c r="A1302" s="165"/>
      <c r="B1302" s="165"/>
      <c r="C1302" s="165"/>
      <c r="D1302" s="165"/>
      <c r="E1302" s="234" t="s">
        <v>235</v>
      </c>
      <c r="F1302" s="234"/>
      <c r="G1302" s="172">
        <v>0.17</v>
      </c>
    </row>
    <row r="1303" spans="1:7" x14ac:dyDescent="0.25">
      <c r="A1303" s="165"/>
      <c r="B1303" s="165"/>
      <c r="C1303" s="165"/>
      <c r="D1303" s="165"/>
      <c r="E1303" s="234" t="s">
        <v>259</v>
      </c>
      <c r="F1303" s="234"/>
      <c r="G1303" s="172">
        <v>0.09</v>
      </c>
    </row>
    <row r="1304" spans="1:7" x14ac:dyDescent="0.25">
      <c r="A1304" s="165"/>
      <c r="B1304" s="165"/>
      <c r="C1304" s="165"/>
      <c r="D1304" s="165"/>
      <c r="E1304" s="234" t="s">
        <v>236</v>
      </c>
      <c r="F1304" s="234"/>
      <c r="G1304" s="172">
        <v>0.17</v>
      </c>
    </row>
    <row r="1305" spans="1:7" x14ac:dyDescent="0.25">
      <c r="A1305" s="165"/>
      <c r="B1305" s="165"/>
      <c r="C1305" s="230"/>
      <c r="D1305" s="230"/>
      <c r="E1305" s="165"/>
      <c r="F1305" s="165"/>
      <c r="G1305" s="165"/>
    </row>
    <row r="1306" spans="1:7" x14ac:dyDescent="0.25">
      <c r="A1306" s="231" t="s">
        <v>2245</v>
      </c>
      <c r="B1306" s="231"/>
      <c r="C1306" s="231"/>
      <c r="D1306" s="231"/>
      <c r="E1306" s="231"/>
      <c r="F1306" s="231"/>
      <c r="G1306" s="231"/>
    </row>
    <row r="1307" spans="1:7" ht="22.5" x14ac:dyDescent="0.25">
      <c r="A1307" s="232" t="s">
        <v>1899</v>
      </c>
      <c r="B1307" s="232"/>
      <c r="C1307" s="166" t="s">
        <v>226</v>
      </c>
      <c r="D1307" s="166" t="s">
        <v>227</v>
      </c>
      <c r="E1307" s="166" t="s">
        <v>228</v>
      </c>
      <c r="F1307" s="166" t="s">
        <v>229</v>
      </c>
      <c r="G1307" s="166" t="s">
        <v>3</v>
      </c>
    </row>
    <row r="1308" spans="1:7" x14ac:dyDescent="0.25">
      <c r="A1308" s="167" t="s">
        <v>245</v>
      </c>
      <c r="B1308" s="168" t="s">
        <v>1900</v>
      </c>
      <c r="C1308" s="167" t="s">
        <v>242</v>
      </c>
      <c r="D1308" s="167" t="s">
        <v>232</v>
      </c>
      <c r="E1308" s="169">
        <v>1</v>
      </c>
      <c r="F1308" s="170">
        <v>2.83</v>
      </c>
      <c r="G1308" s="170">
        <v>2.83</v>
      </c>
    </row>
    <row r="1309" spans="1:7" ht="22.5" x14ac:dyDescent="0.25">
      <c r="A1309" s="167" t="s">
        <v>1957</v>
      </c>
      <c r="B1309" s="168" t="s">
        <v>1958</v>
      </c>
      <c r="C1309" s="167" t="s">
        <v>242</v>
      </c>
      <c r="D1309" s="167" t="s">
        <v>232</v>
      </c>
      <c r="E1309" s="169">
        <v>1</v>
      </c>
      <c r="F1309" s="170">
        <v>1.0900000000000001</v>
      </c>
      <c r="G1309" s="170">
        <v>1.0900000000000001</v>
      </c>
    </row>
    <row r="1310" spans="1:7" x14ac:dyDescent="0.25">
      <c r="A1310" s="167" t="s">
        <v>246</v>
      </c>
      <c r="B1310" s="168" t="s">
        <v>1903</v>
      </c>
      <c r="C1310" s="167" t="s">
        <v>242</v>
      </c>
      <c r="D1310" s="167" t="s">
        <v>232</v>
      </c>
      <c r="E1310" s="169">
        <v>1</v>
      </c>
      <c r="F1310" s="170">
        <v>0.81</v>
      </c>
      <c r="G1310" s="170">
        <v>0.81</v>
      </c>
    </row>
    <row r="1311" spans="1:7" ht="33.75" x14ac:dyDescent="0.25">
      <c r="A1311" s="167" t="s">
        <v>1959</v>
      </c>
      <c r="B1311" s="168" t="s">
        <v>1960</v>
      </c>
      <c r="C1311" s="167" t="s">
        <v>242</v>
      </c>
      <c r="D1311" s="167" t="s">
        <v>232</v>
      </c>
      <c r="E1311" s="169">
        <v>1</v>
      </c>
      <c r="F1311" s="170">
        <v>0.74</v>
      </c>
      <c r="G1311" s="170">
        <v>0.74</v>
      </c>
    </row>
    <row r="1312" spans="1:7" x14ac:dyDescent="0.25">
      <c r="A1312" s="167" t="s">
        <v>247</v>
      </c>
      <c r="B1312" s="168" t="s">
        <v>1906</v>
      </c>
      <c r="C1312" s="167" t="s">
        <v>242</v>
      </c>
      <c r="D1312" s="167" t="s">
        <v>232</v>
      </c>
      <c r="E1312" s="169">
        <v>1</v>
      </c>
      <c r="F1312" s="170">
        <v>0.06</v>
      </c>
      <c r="G1312" s="170">
        <v>0.06</v>
      </c>
    </row>
    <row r="1313" spans="1:7" x14ac:dyDescent="0.25">
      <c r="A1313" s="167" t="s">
        <v>248</v>
      </c>
      <c r="B1313" s="168" t="s">
        <v>1907</v>
      </c>
      <c r="C1313" s="167" t="s">
        <v>242</v>
      </c>
      <c r="D1313" s="167" t="s">
        <v>232</v>
      </c>
      <c r="E1313" s="169">
        <v>1</v>
      </c>
      <c r="F1313" s="170">
        <v>0.91</v>
      </c>
      <c r="G1313" s="170">
        <v>0.91</v>
      </c>
    </row>
    <row r="1314" spans="1:7" x14ac:dyDescent="0.25">
      <c r="A1314" s="165"/>
      <c r="B1314" s="165"/>
      <c r="C1314" s="165"/>
      <c r="D1314" s="165"/>
      <c r="E1314" s="233" t="s">
        <v>1908</v>
      </c>
      <c r="F1314" s="233"/>
      <c r="G1314" s="171">
        <v>6.44</v>
      </c>
    </row>
    <row r="1315" spans="1:7" ht="22.5" x14ac:dyDescent="0.25">
      <c r="A1315" s="232" t="s">
        <v>243</v>
      </c>
      <c r="B1315" s="232"/>
      <c r="C1315" s="166" t="s">
        <v>226</v>
      </c>
      <c r="D1315" s="166" t="s">
        <v>227</v>
      </c>
      <c r="E1315" s="166" t="s">
        <v>228</v>
      </c>
      <c r="F1315" s="166" t="s">
        <v>229</v>
      </c>
      <c r="G1315" s="166" t="s">
        <v>3</v>
      </c>
    </row>
    <row r="1316" spans="1:7" x14ac:dyDescent="0.25">
      <c r="A1316" s="167" t="s">
        <v>2243</v>
      </c>
      <c r="B1316" s="168" t="s">
        <v>2244</v>
      </c>
      <c r="C1316" s="167" t="s">
        <v>242</v>
      </c>
      <c r="D1316" s="167" t="s">
        <v>232</v>
      </c>
      <c r="E1316" s="169">
        <v>1</v>
      </c>
      <c r="F1316" s="170">
        <v>8.59</v>
      </c>
      <c r="G1316" s="170">
        <v>8.59</v>
      </c>
    </row>
    <row r="1317" spans="1:7" x14ac:dyDescent="0.25">
      <c r="A1317" s="165"/>
      <c r="B1317" s="165"/>
      <c r="C1317" s="165"/>
      <c r="D1317" s="165"/>
      <c r="E1317" s="233" t="s">
        <v>244</v>
      </c>
      <c r="F1317" s="233"/>
      <c r="G1317" s="171">
        <v>8.59</v>
      </c>
    </row>
    <row r="1318" spans="1:7" ht="22.5" x14ac:dyDescent="0.25">
      <c r="A1318" s="232" t="s">
        <v>231</v>
      </c>
      <c r="B1318" s="232"/>
      <c r="C1318" s="166" t="s">
        <v>226</v>
      </c>
      <c r="D1318" s="166" t="s">
        <v>227</v>
      </c>
      <c r="E1318" s="166" t="s">
        <v>228</v>
      </c>
      <c r="F1318" s="166" t="s">
        <v>229</v>
      </c>
      <c r="G1318" s="166" t="s">
        <v>3</v>
      </c>
    </row>
    <row r="1319" spans="1:7" ht="22.5" x14ac:dyDescent="0.25">
      <c r="A1319" s="167" t="s">
        <v>2246</v>
      </c>
      <c r="B1319" s="168" t="s">
        <v>2247</v>
      </c>
      <c r="C1319" s="167" t="s">
        <v>242</v>
      </c>
      <c r="D1319" s="167" t="s">
        <v>232</v>
      </c>
      <c r="E1319" s="169">
        <v>1</v>
      </c>
      <c r="F1319" s="170">
        <v>0.08</v>
      </c>
      <c r="G1319" s="170">
        <v>0.08</v>
      </c>
    </row>
    <row r="1320" spans="1:7" x14ac:dyDescent="0.25">
      <c r="A1320" s="165"/>
      <c r="B1320" s="165"/>
      <c r="C1320" s="165"/>
      <c r="D1320" s="165"/>
      <c r="E1320" s="233" t="s">
        <v>234</v>
      </c>
      <c r="F1320" s="233"/>
      <c r="G1320" s="171">
        <v>0.08</v>
      </c>
    </row>
    <row r="1321" spans="1:7" x14ac:dyDescent="0.25">
      <c r="A1321" s="165"/>
      <c r="B1321" s="165"/>
      <c r="C1321" s="165"/>
      <c r="D1321" s="165"/>
      <c r="E1321" s="234" t="s">
        <v>235</v>
      </c>
      <c r="F1321" s="234"/>
      <c r="G1321" s="172">
        <v>24.54</v>
      </c>
    </row>
    <row r="1322" spans="1:7" x14ac:dyDescent="0.25">
      <c r="A1322" s="165"/>
      <c r="B1322" s="165"/>
      <c r="C1322" s="165"/>
      <c r="D1322" s="165"/>
      <c r="E1322" s="234" t="s">
        <v>259</v>
      </c>
      <c r="F1322" s="234"/>
      <c r="G1322" s="172">
        <v>9.43</v>
      </c>
    </row>
    <row r="1323" spans="1:7" x14ac:dyDescent="0.25">
      <c r="A1323" s="165"/>
      <c r="B1323" s="165"/>
      <c r="C1323" s="165"/>
      <c r="D1323" s="165"/>
      <c r="E1323" s="234" t="s">
        <v>236</v>
      </c>
      <c r="F1323" s="234"/>
      <c r="G1323" s="172">
        <v>24.54</v>
      </c>
    </row>
    <row r="1324" spans="1:7" x14ac:dyDescent="0.25">
      <c r="A1324" s="165"/>
      <c r="B1324" s="165"/>
      <c r="C1324" s="230"/>
      <c r="D1324" s="230"/>
      <c r="E1324" s="165"/>
      <c r="F1324" s="165"/>
      <c r="G1324" s="165"/>
    </row>
    <row r="1325" spans="1:7" x14ac:dyDescent="0.25">
      <c r="A1325" s="231" t="s">
        <v>2248</v>
      </c>
      <c r="B1325" s="231"/>
      <c r="C1325" s="231"/>
      <c r="D1325" s="231"/>
      <c r="E1325" s="231"/>
      <c r="F1325" s="231"/>
      <c r="G1325" s="231"/>
    </row>
    <row r="1326" spans="1:7" ht="22.5" x14ac:dyDescent="0.25">
      <c r="A1326" s="232" t="s">
        <v>225</v>
      </c>
      <c r="B1326" s="232"/>
      <c r="C1326" s="166" t="s">
        <v>226</v>
      </c>
      <c r="D1326" s="166" t="s">
        <v>227</v>
      </c>
      <c r="E1326" s="166" t="s">
        <v>228</v>
      </c>
      <c r="F1326" s="166" t="s">
        <v>229</v>
      </c>
      <c r="G1326" s="166" t="s">
        <v>3</v>
      </c>
    </row>
    <row r="1327" spans="1:7" x14ac:dyDescent="0.25">
      <c r="A1327" s="167" t="s">
        <v>2249</v>
      </c>
      <c r="B1327" s="168" t="s">
        <v>2250</v>
      </c>
      <c r="C1327" s="167" t="s">
        <v>242</v>
      </c>
      <c r="D1327" s="167" t="s">
        <v>238</v>
      </c>
      <c r="E1327" s="169">
        <v>1.07</v>
      </c>
      <c r="F1327" s="170">
        <v>9.7469999999999999</v>
      </c>
      <c r="G1327" s="170">
        <v>10.42929</v>
      </c>
    </row>
    <row r="1328" spans="1:7" x14ac:dyDescent="0.25">
      <c r="A1328" s="165"/>
      <c r="B1328" s="165"/>
      <c r="C1328" s="165"/>
      <c r="D1328" s="165"/>
      <c r="E1328" s="233" t="s">
        <v>230</v>
      </c>
      <c r="F1328" s="233"/>
      <c r="G1328" s="171">
        <v>10.43</v>
      </c>
    </row>
    <row r="1329" spans="1:7" ht="22.5" x14ac:dyDescent="0.25">
      <c r="A1329" s="232" t="s">
        <v>231</v>
      </c>
      <c r="B1329" s="232"/>
      <c r="C1329" s="166" t="s">
        <v>226</v>
      </c>
      <c r="D1329" s="166" t="s">
        <v>227</v>
      </c>
      <c r="E1329" s="166" t="s">
        <v>228</v>
      </c>
      <c r="F1329" s="166" t="s">
        <v>229</v>
      </c>
      <c r="G1329" s="166" t="s">
        <v>3</v>
      </c>
    </row>
    <row r="1330" spans="1:7" ht="22.5" x14ac:dyDescent="0.25">
      <c r="A1330" s="167" t="s">
        <v>1101</v>
      </c>
      <c r="B1330" s="168" t="s">
        <v>1102</v>
      </c>
      <c r="C1330" s="167" t="s">
        <v>242</v>
      </c>
      <c r="D1330" s="167" t="s">
        <v>232</v>
      </c>
      <c r="E1330" s="169">
        <v>5.8999999999999999E-3</v>
      </c>
      <c r="F1330" s="170">
        <v>12.94</v>
      </c>
      <c r="G1330" s="170">
        <v>7.6345999999999997E-2</v>
      </c>
    </row>
    <row r="1331" spans="1:7" x14ac:dyDescent="0.25">
      <c r="A1331" s="167" t="s">
        <v>1103</v>
      </c>
      <c r="B1331" s="168" t="s">
        <v>1104</v>
      </c>
      <c r="C1331" s="167" t="s">
        <v>242</v>
      </c>
      <c r="D1331" s="167" t="s">
        <v>232</v>
      </c>
      <c r="E1331" s="169">
        <v>4.2000000000000003E-2</v>
      </c>
      <c r="F1331" s="170">
        <v>15.11</v>
      </c>
      <c r="G1331" s="170">
        <v>0.63461999999999996</v>
      </c>
    </row>
    <row r="1332" spans="1:7" x14ac:dyDescent="0.25">
      <c r="A1332" s="165"/>
      <c r="B1332" s="165"/>
      <c r="C1332" s="165"/>
      <c r="D1332" s="165"/>
      <c r="E1332" s="233" t="s">
        <v>234</v>
      </c>
      <c r="F1332" s="233"/>
      <c r="G1332" s="171">
        <v>0.71</v>
      </c>
    </row>
    <row r="1333" spans="1:7" x14ac:dyDescent="0.25">
      <c r="A1333" s="165"/>
      <c r="B1333" s="165"/>
      <c r="C1333" s="165"/>
      <c r="D1333" s="165"/>
      <c r="E1333" s="234" t="s">
        <v>235</v>
      </c>
      <c r="F1333" s="234"/>
      <c r="G1333" s="172">
        <v>12.13</v>
      </c>
    </row>
    <row r="1334" spans="1:7" x14ac:dyDescent="0.25">
      <c r="A1334" s="165"/>
      <c r="B1334" s="165"/>
      <c r="C1334" s="165"/>
      <c r="D1334" s="165"/>
      <c r="E1334" s="234" t="s">
        <v>259</v>
      </c>
      <c r="F1334" s="234"/>
      <c r="G1334" s="172">
        <v>0.99</v>
      </c>
    </row>
    <row r="1335" spans="1:7" x14ac:dyDescent="0.25">
      <c r="A1335" s="165"/>
      <c r="B1335" s="165"/>
      <c r="C1335" s="165"/>
      <c r="D1335" s="165"/>
      <c r="E1335" s="234" t="s">
        <v>236</v>
      </c>
      <c r="F1335" s="234"/>
      <c r="G1335" s="172">
        <v>12.13</v>
      </c>
    </row>
    <row r="1336" spans="1:7" x14ac:dyDescent="0.25">
      <c r="A1336" s="165"/>
      <c r="B1336" s="165"/>
      <c r="C1336" s="230"/>
      <c r="D1336" s="230"/>
      <c r="E1336" s="165"/>
      <c r="F1336" s="165"/>
      <c r="G1336" s="165"/>
    </row>
    <row r="1337" spans="1:7" x14ac:dyDescent="0.25">
      <c r="A1337" s="231" t="s">
        <v>2251</v>
      </c>
      <c r="B1337" s="231"/>
      <c r="C1337" s="231"/>
      <c r="D1337" s="231"/>
      <c r="E1337" s="231"/>
      <c r="F1337" s="231"/>
      <c r="G1337" s="231"/>
    </row>
    <row r="1338" spans="1:7" ht="22.5" x14ac:dyDescent="0.25">
      <c r="A1338" s="232" t="s">
        <v>225</v>
      </c>
      <c r="B1338" s="232"/>
      <c r="C1338" s="166" t="s">
        <v>226</v>
      </c>
      <c r="D1338" s="166" t="s">
        <v>227</v>
      </c>
      <c r="E1338" s="166" t="s">
        <v>228</v>
      </c>
      <c r="F1338" s="166" t="s">
        <v>229</v>
      </c>
      <c r="G1338" s="166" t="s">
        <v>3</v>
      </c>
    </row>
    <row r="1339" spans="1:7" x14ac:dyDescent="0.25">
      <c r="A1339" s="167" t="s">
        <v>2252</v>
      </c>
      <c r="B1339" s="168" t="s">
        <v>2253</v>
      </c>
      <c r="C1339" s="167" t="s">
        <v>242</v>
      </c>
      <c r="D1339" s="167" t="s">
        <v>238</v>
      </c>
      <c r="E1339" s="169">
        <v>1.1100000000000001</v>
      </c>
      <c r="F1339" s="170">
        <v>9.7279999999999998</v>
      </c>
      <c r="G1339" s="170">
        <v>10.798080000000001</v>
      </c>
    </row>
    <row r="1340" spans="1:7" x14ac:dyDescent="0.25">
      <c r="A1340" s="165"/>
      <c r="B1340" s="165"/>
      <c r="C1340" s="165"/>
      <c r="D1340" s="165"/>
      <c r="E1340" s="233" t="s">
        <v>230</v>
      </c>
      <c r="F1340" s="233"/>
      <c r="G1340" s="171">
        <v>10.8</v>
      </c>
    </row>
    <row r="1341" spans="1:7" ht="22.5" x14ac:dyDescent="0.25">
      <c r="A1341" s="232" t="s">
        <v>231</v>
      </c>
      <c r="B1341" s="232"/>
      <c r="C1341" s="166" t="s">
        <v>226</v>
      </c>
      <c r="D1341" s="166" t="s">
        <v>227</v>
      </c>
      <c r="E1341" s="166" t="s">
        <v>228</v>
      </c>
      <c r="F1341" s="166" t="s">
        <v>229</v>
      </c>
      <c r="G1341" s="166" t="s">
        <v>3</v>
      </c>
    </row>
    <row r="1342" spans="1:7" ht="22.5" x14ac:dyDescent="0.25">
      <c r="A1342" s="167" t="s">
        <v>1101</v>
      </c>
      <c r="B1342" s="168" t="s">
        <v>1102</v>
      </c>
      <c r="C1342" s="167" t="s">
        <v>242</v>
      </c>
      <c r="D1342" s="167" t="s">
        <v>232</v>
      </c>
      <c r="E1342" s="169">
        <v>1.8E-3</v>
      </c>
      <c r="F1342" s="170">
        <v>12.94</v>
      </c>
      <c r="G1342" s="170">
        <v>2.3292E-2</v>
      </c>
    </row>
    <row r="1343" spans="1:7" x14ac:dyDescent="0.25">
      <c r="A1343" s="167" t="s">
        <v>1103</v>
      </c>
      <c r="B1343" s="168" t="s">
        <v>1104</v>
      </c>
      <c r="C1343" s="167" t="s">
        <v>242</v>
      </c>
      <c r="D1343" s="167" t="s">
        <v>232</v>
      </c>
      <c r="E1343" s="169">
        <v>1.2500000000000001E-2</v>
      </c>
      <c r="F1343" s="170">
        <v>15.11</v>
      </c>
      <c r="G1343" s="170">
        <v>0.18887499999999999</v>
      </c>
    </row>
    <row r="1344" spans="1:7" x14ac:dyDescent="0.25">
      <c r="A1344" s="165"/>
      <c r="B1344" s="165"/>
      <c r="C1344" s="165"/>
      <c r="D1344" s="165"/>
      <c r="E1344" s="233" t="s">
        <v>234</v>
      </c>
      <c r="F1344" s="233"/>
      <c r="G1344" s="171">
        <v>0.21</v>
      </c>
    </row>
    <row r="1345" spans="1:7" x14ac:dyDescent="0.25">
      <c r="A1345" s="165"/>
      <c r="B1345" s="165"/>
      <c r="C1345" s="165"/>
      <c r="D1345" s="165"/>
      <c r="E1345" s="234" t="s">
        <v>235</v>
      </c>
      <c r="F1345" s="234"/>
      <c r="G1345" s="172">
        <v>11.15</v>
      </c>
    </row>
    <row r="1346" spans="1:7" x14ac:dyDescent="0.25">
      <c r="A1346" s="165"/>
      <c r="B1346" s="165"/>
      <c r="C1346" s="165"/>
      <c r="D1346" s="165"/>
      <c r="E1346" s="234" t="s">
        <v>259</v>
      </c>
      <c r="F1346" s="234"/>
      <c r="G1346" s="172">
        <v>0.14000000000000001</v>
      </c>
    </row>
    <row r="1347" spans="1:7" x14ac:dyDescent="0.25">
      <c r="A1347" s="165"/>
      <c r="B1347" s="165"/>
      <c r="C1347" s="165"/>
      <c r="D1347" s="165"/>
      <c r="E1347" s="234" t="s">
        <v>236</v>
      </c>
      <c r="F1347" s="234"/>
      <c r="G1347" s="172">
        <v>11.15</v>
      </c>
    </row>
    <row r="1348" spans="1:7" x14ac:dyDescent="0.25">
      <c r="A1348" s="165"/>
      <c r="B1348" s="165"/>
      <c r="C1348" s="230"/>
      <c r="D1348" s="230"/>
      <c r="E1348" s="165"/>
      <c r="F1348" s="165"/>
      <c r="G1348" s="165"/>
    </row>
    <row r="1349" spans="1:7" x14ac:dyDescent="0.25">
      <c r="A1349" s="231" t="s">
        <v>2254</v>
      </c>
      <c r="B1349" s="231"/>
      <c r="C1349" s="231"/>
      <c r="D1349" s="231"/>
      <c r="E1349" s="231"/>
      <c r="F1349" s="231"/>
      <c r="G1349" s="231"/>
    </row>
    <row r="1350" spans="1:7" ht="22.5" x14ac:dyDescent="0.25">
      <c r="A1350" s="232" t="s">
        <v>225</v>
      </c>
      <c r="B1350" s="232"/>
      <c r="C1350" s="166" t="s">
        <v>226</v>
      </c>
      <c r="D1350" s="166" t="s">
        <v>227</v>
      </c>
      <c r="E1350" s="166" t="s">
        <v>228</v>
      </c>
      <c r="F1350" s="166" t="s">
        <v>229</v>
      </c>
      <c r="G1350" s="166" t="s">
        <v>3</v>
      </c>
    </row>
    <row r="1351" spans="1:7" ht="22.5" x14ac:dyDescent="0.25">
      <c r="A1351" s="167" t="s">
        <v>2255</v>
      </c>
      <c r="B1351" s="168" t="s">
        <v>2256</v>
      </c>
      <c r="C1351" s="167" t="s">
        <v>242</v>
      </c>
      <c r="D1351" s="167" t="s">
        <v>238</v>
      </c>
      <c r="E1351" s="169">
        <v>1.07</v>
      </c>
      <c r="F1351" s="170">
        <v>8.7452000000000005</v>
      </c>
      <c r="G1351" s="170">
        <v>9.3573640000000005</v>
      </c>
    </row>
    <row r="1352" spans="1:7" x14ac:dyDescent="0.25">
      <c r="A1352" s="165"/>
      <c r="B1352" s="165"/>
      <c r="C1352" s="165"/>
      <c r="D1352" s="165"/>
      <c r="E1352" s="233" t="s">
        <v>230</v>
      </c>
      <c r="F1352" s="233"/>
      <c r="G1352" s="171">
        <v>9.36</v>
      </c>
    </row>
    <row r="1353" spans="1:7" ht="22.5" x14ac:dyDescent="0.25">
      <c r="A1353" s="232" t="s">
        <v>231</v>
      </c>
      <c r="B1353" s="232"/>
      <c r="C1353" s="166" t="s">
        <v>226</v>
      </c>
      <c r="D1353" s="166" t="s">
        <v>227</v>
      </c>
      <c r="E1353" s="166" t="s">
        <v>228</v>
      </c>
      <c r="F1353" s="166" t="s">
        <v>229</v>
      </c>
      <c r="G1353" s="166" t="s">
        <v>3</v>
      </c>
    </row>
    <row r="1354" spans="1:7" ht="22.5" x14ac:dyDescent="0.25">
      <c r="A1354" s="167" t="s">
        <v>1101</v>
      </c>
      <c r="B1354" s="168" t="s">
        <v>1102</v>
      </c>
      <c r="C1354" s="167" t="s">
        <v>242</v>
      </c>
      <c r="D1354" s="167" t="s">
        <v>232</v>
      </c>
      <c r="E1354" s="169">
        <v>1.0800000000000001E-2</v>
      </c>
      <c r="F1354" s="170">
        <v>12.94</v>
      </c>
      <c r="G1354" s="170">
        <v>0.13975199999999999</v>
      </c>
    </row>
    <row r="1355" spans="1:7" x14ac:dyDescent="0.25">
      <c r="A1355" s="167" t="s">
        <v>1103</v>
      </c>
      <c r="B1355" s="168" t="s">
        <v>1104</v>
      </c>
      <c r="C1355" s="167" t="s">
        <v>242</v>
      </c>
      <c r="D1355" s="167" t="s">
        <v>232</v>
      </c>
      <c r="E1355" s="169">
        <v>7.6899999999999996E-2</v>
      </c>
      <c r="F1355" s="170">
        <v>15.11</v>
      </c>
      <c r="G1355" s="170">
        <v>1.161959</v>
      </c>
    </row>
    <row r="1356" spans="1:7" x14ac:dyDescent="0.25">
      <c r="A1356" s="165"/>
      <c r="B1356" s="165"/>
      <c r="C1356" s="165"/>
      <c r="D1356" s="165"/>
      <c r="E1356" s="233" t="s">
        <v>234</v>
      </c>
      <c r="F1356" s="233"/>
      <c r="G1356" s="171">
        <v>1.3</v>
      </c>
    </row>
    <row r="1357" spans="1:7" x14ac:dyDescent="0.25">
      <c r="A1357" s="165"/>
      <c r="B1357" s="165"/>
      <c r="C1357" s="165"/>
      <c r="D1357" s="165"/>
      <c r="E1357" s="234" t="s">
        <v>235</v>
      </c>
      <c r="F1357" s="234"/>
      <c r="G1357" s="172">
        <v>11.96</v>
      </c>
    </row>
    <row r="1358" spans="1:7" x14ac:dyDescent="0.25">
      <c r="A1358" s="165"/>
      <c r="B1358" s="165"/>
      <c r="C1358" s="165"/>
      <c r="D1358" s="165"/>
      <c r="E1358" s="234" t="s">
        <v>259</v>
      </c>
      <c r="F1358" s="234"/>
      <c r="G1358" s="172">
        <v>1.3</v>
      </c>
    </row>
    <row r="1359" spans="1:7" x14ac:dyDescent="0.25">
      <c r="A1359" s="165"/>
      <c r="B1359" s="165"/>
      <c r="C1359" s="165"/>
      <c r="D1359" s="165"/>
      <c r="E1359" s="234" t="s">
        <v>236</v>
      </c>
      <c r="F1359" s="234"/>
      <c r="G1359" s="172">
        <v>11.96</v>
      </c>
    </row>
    <row r="1360" spans="1:7" x14ac:dyDescent="0.25">
      <c r="A1360" s="165"/>
      <c r="B1360" s="165"/>
      <c r="C1360" s="230"/>
      <c r="D1360" s="230"/>
      <c r="E1360" s="165"/>
      <c r="F1360" s="165"/>
      <c r="G1360" s="165"/>
    </row>
    <row r="1361" spans="1:7" x14ac:dyDescent="0.25">
      <c r="A1361" s="231" t="s">
        <v>2257</v>
      </c>
      <c r="B1361" s="231"/>
      <c r="C1361" s="231"/>
      <c r="D1361" s="231"/>
      <c r="E1361" s="231"/>
      <c r="F1361" s="231"/>
      <c r="G1361" s="231"/>
    </row>
    <row r="1362" spans="1:7" ht="22.5" x14ac:dyDescent="0.25">
      <c r="A1362" s="232" t="s">
        <v>1130</v>
      </c>
      <c r="B1362" s="232"/>
      <c r="C1362" s="166" t="s">
        <v>226</v>
      </c>
      <c r="D1362" s="166" t="s">
        <v>227</v>
      </c>
      <c r="E1362" s="166" t="s">
        <v>228</v>
      </c>
      <c r="F1362" s="166" t="s">
        <v>229</v>
      </c>
      <c r="G1362" s="166" t="s">
        <v>3</v>
      </c>
    </row>
    <row r="1363" spans="1:7" ht="33.75" x14ac:dyDescent="0.25">
      <c r="A1363" s="167" t="s">
        <v>2258</v>
      </c>
      <c r="B1363" s="168" t="s">
        <v>2259</v>
      </c>
      <c r="C1363" s="167" t="s">
        <v>242</v>
      </c>
      <c r="D1363" s="167" t="s">
        <v>128</v>
      </c>
      <c r="E1363" s="169">
        <v>1.2799999999999999E-4</v>
      </c>
      <c r="F1363" s="170">
        <v>3978.58</v>
      </c>
      <c r="G1363" s="170">
        <v>0.50925823999999997</v>
      </c>
    </row>
    <row r="1364" spans="1:7" x14ac:dyDescent="0.25">
      <c r="A1364" s="165"/>
      <c r="B1364" s="165"/>
      <c r="C1364" s="165"/>
      <c r="D1364" s="165"/>
      <c r="E1364" s="233" t="s">
        <v>1138</v>
      </c>
      <c r="F1364" s="233"/>
      <c r="G1364" s="171">
        <v>0.51</v>
      </c>
    </row>
    <row r="1365" spans="1:7" x14ac:dyDescent="0.25">
      <c r="A1365" s="165"/>
      <c r="B1365" s="165"/>
      <c r="C1365" s="165"/>
      <c r="D1365" s="165"/>
      <c r="E1365" s="234" t="s">
        <v>235</v>
      </c>
      <c r="F1365" s="234"/>
      <c r="G1365" s="172">
        <v>0.5</v>
      </c>
    </row>
    <row r="1366" spans="1:7" x14ac:dyDescent="0.25">
      <c r="A1366" s="165"/>
      <c r="B1366" s="165"/>
      <c r="C1366" s="165"/>
      <c r="D1366" s="165"/>
      <c r="E1366" s="234" t="s">
        <v>237</v>
      </c>
      <c r="F1366" s="234"/>
      <c r="G1366" s="172">
        <v>0</v>
      </c>
    </row>
    <row r="1367" spans="1:7" x14ac:dyDescent="0.25">
      <c r="A1367" s="165"/>
      <c r="B1367" s="165"/>
      <c r="C1367" s="165"/>
      <c r="D1367" s="165"/>
      <c r="E1367" s="234" t="s">
        <v>236</v>
      </c>
      <c r="F1367" s="234"/>
      <c r="G1367" s="172">
        <v>0.5</v>
      </c>
    </row>
    <row r="1368" spans="1:7" x14ac:dyDescent="0.25">
      <c r="A1368" s="165"/>
      <c r="B1368" s="165"/>
      <c r="C1368" s="230"/>
      <c r="D1368" s="230"/>
      <c r="E1368" s="165"/>
      <c r="F1368" s="165"/>
      <c r="G1368" s="165"/>
    </row>
    <row r="1369" spans="1:7" x14ac:dyDescent="0.25">
      <c r="A1369" s="231" t="s">
        <v>2260</v>
      </c>
      <c r="B1369" s="231"/>
      <c r="C1369" s="231"/>
      <c r="D1369" s="231"/>
      <c r="E1369" s="231"/>
      <c r="F1369" s="231"/>
      <c r="G1369" s="231"/>
    </row>
    <row r="1370" spans="1:7" ht="22.5" x14ac:dyDescent="0.25">
      <c r="A1370" s="232" t="s">
        <v>1130</v>
      </c>
      <c r="B1370" s="232"/>
      <c r="C1370" s="166" t="s">
        <v>226</v>
      </c>
      <c r="D1370" s="166" t="s">
        <v>227</v>
      </c>
      <c r="E1370" s="166" t="s">
        <v>228</v>
      </c>
      <c r="F1370" s="166" t="s">
        <v>229</v>
      </c>
      <c r="G1370" s="166" t="s">
        <v>3</v>
      </c>
    </row>
    <row r="1371" spans="1:7" ht="33.75" x14ac:dyDescent="0.25">
      <c r="A1371" s="167" t="s">
        <v>2258</v>
      </c>
      <c r="B1371" s="168" t="s">
        <v>2259</v>
      </c>
      <c r="C1371" s="167" t="s">
        <v>242</v>
      </c>
      <c r="D1371" s="167" t="s">
        <v>128</v>
      </c>
      <c r="E1371" s="169">
        <v>1.5099999999999999E-5</v>
      </c>
      <c r="F1371" s="170">
        <v>3978.58</v>
      </c>
      <c r="G1371" s="170">
        <v>6.0076558000000002E-2</v>
      </c>
    </row>
    <row r="1372" spans="1:7" x14ac:dyDescent="0.25">
      <c r="A1372" s="165"/>
      <c r="B1372" s="165"/>
      <c r="C1372" s="165"/>
      <c r="D1372" s="165"/>
      <c r="E1372" s="233" t="s">
        <v>1138</v>
      </c>
      <c r="F1372" s="233"/>
      <c r="G1372" s="171">
        <v>0.06</v>
      </c>
    </row>
    <row r="1373" spans="1:7" x14ac:dyDescent="0.25">
      <c r="A1373" s="165"/>
      <c r="B1373" s="165"/>
      <c r="C1373" s="165"/>
      <c r="D1373" s="165"/>
      <c r="E1373" s="234" t="s">
        <v>235</v>
      </c>
      <c r="F1373" s="234"/>
      <c r="G1373" s="172">
        <v>0.06</v>
      </c>
    </row>
    <row r="1374" spans="1:7" x14ac:dyDescent="0.25">
      <c r="A1374" s="165"/>
      <c r="B1374" s="165"/>
      <c r="C1374" s="165"/>
      <c r="D1374" s="165"/>
      <c r="E1374" s="234" t="s">
        <v>237</v>
      </c>
      <c r="F1374" s="234"/>
      <c r="G1374" s="172">
        <v>0</v>
      </c>
    </row>
    <row r="1375" spans="1:7" x14ac:dyDescent="0.25">
      <c r="A1375" s="165"/>
      <c r="B1375" s="165"/>
      <c r="C1375" s="165"/>
      <c r="D1375" s="165"/>
      <c r="E1375" s="234" t="s">
        <v>236</v>
      </c>
      <c r="F1375" s="234"/>
      <c r="G1375" s="172">
        <v>0.06</v>
      </c>
    </row>
    <row r="1376" spans="1:7" x14ac:dyDescent="0.25">
      <c r="A1376" s="165"/>
      <c r="B1376" s="165"/>
      <c r="C1376" s="230"/>
      <c r="D1376" s="230"/>
      <c r="E1376" s="165"/>
      <c r="F1376" s="165"/>
      <c r="G1376" s="165"/>
    </row>
    <row r="1377" spans="1:7" x14ac:dyDescent="0.25">
      <c r="A1377" s="231" t="s">
        <v>2261</v>
      </c>
      <c r="B1377" s="231"/>
      <c r="C1377" s="231"/>
      <c r="D1377" s="231"/>
      <c r="E1377" s="231"/>
      <c r="F1377" s="231"/>
      <c r="G1377" s="231"/>
    </row>
    <row r="1378" spans="1:7" ht="22.5" x14ac:dyDescent="0.25">
      <c r="A1378" s="232" t="s">
        <v>231</v>
      </c>
      <c r="B1378" s="232"/>
      <c r="C1378" s="166" t="s">
        <v>226</v>
      </c>
      <c r="D1378" s="166" t="s">
        <v>227</v>
      </c>
      <c r="E1378" s="166" t="s">
        <v>228</v>
      </c>
      <c r="F1378" s="166" t="s">
        <v>229</v>
      </c>
      <c r="G1378" s="166" t="s">
        <v>3</v>
      </c>
    </row>
    <row r="1379" spans="1:7" ht="33.75" x14ac:dyDescent="0.25">
      <c r="A1379" s="167" t="s">
        <v>2262</v>
      </c>
      <c r="B1379" s="168" t="s">
        <v>2263</v>
      </c>
      <c r="C1379" s="167" t="s">
        <v>242</v>
      </c>
      <c r="D1379" s="167" t="s">
        <v>232</v>
      </c>
      <c r="E1379" s="169">
        <v>1</v>
      </c>
      <c r="F1379" s="170">
        <v>0.5</v>
      </c>
      <c r="G1379" s="170">
        <v>0.5</v>
      </c>
    </row>
    <row r="1380" spans="1:7" ht="33.75" x14ac:dyDescent="0.25">
      <c r="A1380" s="167" t="s">
        <v>2264</v>
      </c>
      <c r="B1380" s="168" t="s">
        <v>2265</v>
      </c>
      <c r="C1380" s="167" t="s">
        <v>242</v>
      </c>
      <c r="D1380" s="167" t="s">
        <v>232</v>
      </c>
      <c r="E1380" s="169">
        <v>1</v>
      </c>
      <c r="F1380" s="170">
        <v>0.06</v>
      </c>
      <c r="G1380" s="170">
        <v>0.06</v>
      </c>
    </row>
    <row r="1381" spans="1:7" x14ac:dyDescent="0.25">
      <c r="A1381" s="165"/>
      <c r="B1381" s="165"/>
      <c r="C1381" s="165"/>
      <c r="D1381" s="165"/>
      <c r="E1381" s="233" t="s">
        <v>234</v>
      </c>
      <c r="F1381" s="233"/>
      <c r="G1381" s="171">
        <v>0.56000000000000005</v>
      </c>
    </row>
    <row r="1382" spans="1:7" x14ac:dyDescent="0.25">
      <c r="A1382" s="165"/>
      <c r="B1382" s="165"/>
      <c r="C1382" s="165"/>
      <c r="D1382" s="165"/>
      <c r="E1382" s="234" t="s">
        <v>235</v>
      </c>
      <c r="F1382" s="234"/>
      <c r="G1382" s="172">
        <v>0.56000000000000005</v>
      </c>
    </row>
    <row r="1383" spans="1:7" x14ac:dyDescent="0.25">
      <c r="A1383" s="165"/>
      <c r="B1383" s="165"/>
      <c r="C1383" s="165"/>
      <c r="D1383" s="165"/>
      <c r="E1383" s="234" t="s">
        <v>237</v>
      </c>
      <c r="F1383" s="234"/>
      <c r="G1383" s="172">
        <v>0</v>
      </c>
    </row>
    <row r="1384" spans="1:7" x14ac:dyDescent="0.25">
      <c r="A1384" s="165"/>
      <c r="B1384" s="165"/>
      <c r="C1384" s="165"/>
      <c r="D1384" s="165"/>
      <c r="E1384" s="234" t="s">
        <v>236</v>
      </c>
      <c r="F1384" s="234"/>
      <c r="G1384" s="172">
        <v>0.56000000000000005</v>
      </c>
    </row>
    <row r="1385" spans="1:7" x14ac:dyDescent="0.25">
      <c r="A1385" s="165"/>
      <c r="B1385" s="165"/>
      <c r="C1385" s="230"/>
      <c r="D1385" s="230"/>
      <c r="E1385" s="165"/>
      <c r="F1385" s="165"/>
      <c r="G1385" s="165"/>
    </row>
    <row r="1386" spans="1:7" x14ac:dyDescent="0.25">
      <c r="A1386" s="231" t="s">
        <v>2266</v>
      </c>
      <c r="B1386" s="231"/>
      <c r="C1386" s="231"/>
      <c r="D1386" s="231"/>
      <c r="E1386" s="231"/>
      <c r="F1386" s="231"/>
      <c r="G1386" s="231"/>
    </row>
    <row r="1387" spans="1:7" ht="22.5" x14ac:dyDescent="0.25">
      <c r="A1387" s="232" t="s">
        <v>1130</v>
      </c>
      <c r="B1387" s="232"/>
      <c r="C1387" s="166" t="s">
        <v>226</v>
      </c>
      <c r="D1387" s="166" t="s">
        <v>227</v>
      </c>
      <c r="E1387" s="166" t="s">
        <v>228</v>
      </c>
      <c r="F1387" s="166" t="s">
        <v>229</v>
      </c>
      <c r="G1387" s="166" t="s">
        <v>3</v>
      </c>
    </row>
    <row r="1388" spans="1:7" ht="33.75" x14ac:dyDescent="0.25">
      <c r="A1388" s="167" t="s">
        <v>2258</v>
      </c>
      <c r="B1388" s="168" t="s">
        <v>2259</v>
      </c>
      <c r="C1388" s="167" t="s">
        <v>242</v>
      </c>
      <c r="D1388" s="167" t="s">
        <v>128</v>
      </c>
      <c r="E1388" s="169">
        <v>1E-4</v>
      </c>
      <c r="F1388" s="170">
        <v>3978.58</v>
      </c>
      <c r="G1388" s="170">
        <v>0.39785799999999999</v>
      </c>
    </row>
    <row r="1389" spans="1:7" x14ac:dyDescent="0.25">
      <c r="A1389" s="165"/>
      <c r="B1389" s="165"/>
      <c r="C1389" s="165"/>
      <c r="D1389" s="165"/>
      <c r="E1389" s="233" t="s">
        <v>1138</v>
      </c>
      <c r="F1389" s="233"/>
      <c r="G1389" s="171">
        <v>0.4</v>
      </c>
    </row>
    <row r="1390" spans="1:7" x14ac:dyDescent="0.25">
      <c r="A1390" s="165"/>
      <c r="B1390" s="165"/>
      <c r="C1390" s="165"/>
      <c r="D1390" s="165"/>
      <c r="E1390" s="234" t="s">
        <v>235</v>
      </c>
      <c r="F1390" s="234"/>
      <c r="G1390" s="172">
        <v>0.39</v>
      </c>
    </row>
    <row r="1391" spans="1:7" x14ac:dyDescent="0.25">
      <c r="A1391" s="165"/>
      <c r="B1391" s="165"/>
      <c r="C1391" s="165"/>
      <c r="D1391" s="165"/>
      <c r="E1391" s="234" t="s">
        <v>237</v>
      </c>
      <c r="F1391" s="234"/>
      <c r="G1391" s="172">
        <v>0</v>
      </c>
    </row>
    <row r="1392" spans="1:7" x14ac:dyDescent="0.25">
      <c r="A1392" s="165"/>
      <c r="B1392" s="165"/>
      <c r="C1392" s="165"/>
      <c r="D1392" s="165"/>
      <c r="E1392" s="234" t="s">
        <v>236</v>
      </c>
      <c r="F1392" s="234"/>
      <c r="G1392" s="172">
        <v>0.39</v>
      </c>
    </row>
    <row r="1393" spans="1:7" x14ac:dyDescent="0.25">
      <c r="A1393" s="165"/>
      <c r="B1393" s="165"/>
      <c r="C1393" s="230"/>
      <c r="D1393" s="230"/>
      <c r="E1393" s="165"/>
      <c r="F1393" s="165"/>
      <c r="G1393" s="165"/>
    </row>
    <row r="1394" spans="1:7" x14ac:dyDescent="0.25">
      <c r="A1394" s="231" t="s">
        <v>2267</v>
      </c>
      <c r="B1394" s="231"/>
      <c r="C1394" s="231"/>
      <c r="D1394" s="231"/>
      <c r="E1394" s="231"/>
      <c r="F1394" s="231"/>
      <c r="G1394" s="231"/>
    </row>
    <row r="1395" spans="1:7" ht="22.5" x14ac:dyDescent="0.25">
      <c r="A1395" s="232" t="s">
        <v>308</v>
      </c>
      <c r="B1395" s="232"/>
      <c r="C1395" s="166" t="s">
        <v>226</v>
      </c>
      <c r="D1395" s="166" t="s">
        <v>227</v>
      </c>
      <c r="E1395" s="166" t="s">
        <v>228</v>
      </c>
      <c r="F1395" s="166" t="s">
        <v>229</v>
      </c>
      <c r="G1395" s="166" t="s">
        <v>3</v>
      </c>
    </row>
    <row r="1396" spans="1:7" ht="22.5" x14ac:dyDescent="0.25">
      <c r="A1396" s="167" t="s">
        <v>1932</v>
      </c>
      <c r="B1396" s="168" t="s">
        <v>1933</v>
      </c>
      <c r="C1396" s="167" t="s">
        <v>242</v>
      </c>
      <c r="D1396" s="167" t="s">
        <v>1934</v>
      </c>
      <c r="E1396" s="169">
        <v>0.52</v>
      </c>
      <c r="F1396" s="170">
        <v>1.0900000000000001</v>
      </c>
      <c r="G1396" s="170">
        <v>0.56679999999999997</v>
      </c>
    </row>
    <row r="1397" spans="1:7" x14ac:dyDescent="0.25">
      <c r="A1397" s="165"/>
      <c r="B1397" s="165"/>
      <c r="C1397" s="165"/>
      <c r="D1397" s="165"/>
      <c r="E1397" s="233" t="s">
        <v>309</v>
      </c>
      <c r="F1397" s="233"/>
      <c r="G1397" s="171">
        <v>0.56999999999999995</v>
      </c>
    </row>
    <row r="1398" spans="1:7" x14ac:dyDescent="0.25">
      <c r="A1398" s="165"/>
      <c r="B1398" s="165"/>
      <c r="C1398" s="165"/>
      <c r="D1398" s="165"/>
      <c r="E1398" s="234" t="s">
        <v>235</v>
      </c>
      <c r="F1398" s="234"/>
      <c r="G1398" s="172">
        <v>0.56000000000000005</v>
      </c>
    </row>
    <row r="1399" spans="1:7" x14ac:dyDescent="0.25">
      <c r="A1399" s="165"/>
      <c r="B1399" s="165"/>
      <c r="C1399" s="165"/>
      <c r="D1399" s="165"/>
      <c r="E1399" s="234" t="s">
        <v>237</v>
      </c>
      <c r="F1399" s="234"/>
      <c r="G1399" s="172">
        <v>0</v>
      </c>
    </row>
    <row r="1400" spans="1:7" x14ac:dyDescent="0.25">
      <c r="A1400" s="165"/>
      <c r="B1400" s="165"/>
      <c r="C1400" s="165"/>
      <c r="D1400" s="165"/>
      <c r="E1400" s="234" t="s">
        <v>236</v>
      </c>
      <c r="F1400" s="234"/>
      <c r="G1400" s="172">
        <v>0.56000000000000005</v>
      </c>
    </row>
    <row r="1401" spans="1:7" x14ac:dyDescent="0.25">
      <c r="A1401" s="165"/>
      <c r="B1401" s="165"/>
      <c r="C1401" s="230"/>
      <c r="D1401" s="230"/>
      <c r="E1401" s="165"/>
      <c r="F1401" s="165"/>
      <c r="G1401" s="165"/>
    </row>
    <row r="1402" spans="1:7" x14ac:dyDescent="0.25">
      <c r="A1402" s="231" t="s">
        <v>2268</v>
      </c>
      <c r="B1402" s="231"/>
      <c r="C1402" s="231"/>
      <c r="D1402" s="231"/>
      <c r="E1402" s="231"/>
      <c r="F1402" s="231"/>
      <c r="G1402" s="231"/>
    </row>
    <row r="1403" spans="1:7" ht="22.5" x14ac:dyDescent="0.25">
      <c r="A1403" s="232" t="s">
        <v>231</v>
      </c>
      <c r="B1403" s="232"/>
      <c r="C1403" s="166" t="s">
        <v>226</v>
      </c>
      <c r="D1403" s="166" t="s">
        <v>227</v>
      </c>
      <c r="E1403" s="166" t="s">
        <v>228</v>
      </c>
      <c r="F1403" s="166" t="s">
        <v>229</v>
      </c>
      <c r="G1403" s="166" t="s">
        <v>3</v>
      </c>
    </row>
    <row r="1404" spans="1:7" ht="33.75" x14ac:dyDescent="0.25">
      <c r="A1404" s="167" t="s">
        <v>2262</v>
      </c>
      <c r="B1404" s="168" t="s">
        <v>2263</v>
      </c>
      <c r="C1404" s="167" t="s">
        <v>242</v>
      </c>
      <c r="D1404" s="167" t="s">
        <v>232</v>
      </c>
      <c r="E1404" s="169">
        <v>1</v>
      </c>
      <c r="F1404" s="170">
        <v>0.5</v>
      </c>
      <c r="G1404" s="170">
        <v>0.5</v>
      </c>
    </row>
    <row r="1405" spans="1:7" ht="33.75" x14ac:dyDescent="0.25">
      <c r="A1405" s="167" t="s">
        <v>2264</v>
      </c>
      <c r="B1405" s="168" t="s">
        <v>2265</v>
      </c>
      <c r="C1405" s="167" t="s">
        <v>242</v>
      </c>
      <c r="D1405" s="167" t="s">
        <v>232</v>
      </c>
      <c r="E1405" s="169">
        <v>1</v>
      </c>
      <c r="F1405" s="170">
        <v>0.06</v>
      </c>
      <c r="G1405" s="170">
        <v>0.06</v>
      </c>
    </row>
    <row r="1406" spans="1:7" ht="33.75" x14ac:dyDescent="0.25">
      <c r="A1406" s="167" t="s">
        <v>2269</v>
      </c>
      <c r="B1406" s="168" t="s">
        <v>2270</v>
      </c>
      <c r="C1406" s="167" t="s">
        <v>242</v>
      </c>
      <c r="D1406" s="167" t="s">
        <v>232</v>
      </c>
      <c r="E1406" s="169">
        <v>1</v>
      </c>
      <c r="F1406" s="170">
        <v>0.39</v>
      </c>
      <c r="G1406" s="170">
        <v>0.39</v>
      </c>
    </row>
    <row r="1407" spans="1:7" ht="33.75" x14ac:dyDescent="0.25">
      <c r="A1407" s="167" t="s">
        <v>2271</v>
      </c>
      <c r="B1407" s="168" t="s">
        <v>2272</v>
      </c>
      <c r="C1407" s="167" t="s">
        <v>242</v>
      </c>
      <c r="D1407" s="167" t="s">
        <v>232</v>
      </c>
      <c r="E1407" s="169">
        <v>1</v>
      </c>
      <c r="F1407" s="170">
        <v>0.56000000000000005</v>
      </c>
      <c r="G1407" s="170">
        <v>0.56000000000000005</v>
      </c>
    </row>
    <row r="1408" spans="1:7" x14ac:dyDescent="0.25">
      <c r="A1408" s="165"/>
      <c r="B1408" s="165"/>
      <c r="C1408" s="165"/>
      <c r="D1408" s="165"/>
      <c r="E1408" s="233" t="s">
        <v>234</v>
      </c>
      <c r="F1408" s="233"/>
      <c r="G1408" s="171">
        <v>1.51</v>
      </c>
    </row>
    <row r="1409" spans="1:7" x14ac:dyDescent="0.25">
      <c r="A1409" s="165"/>
      <c r="B1409" s="165"/>
      <c r="C1409" s="165"/>
      <c r="D1409" s="165"/>
      <c r="E1409" s="234" t="s">
        <v>235</v>
      </c>
      <c r="F1409" s="234"/>
      <c r="G1409" s="172">
        <v>1.51</v>
      </c>
    </row>
    <row r="1410" spans="1:7" x14ac:dyDescent="0.25">
      <c r="A1410" s="165"/>
      <c r="B1410" s="165"/>
      <c r="C1410" s="165"/>
      <c r="D1410" s="165"/>
      <c r="E1410" s="234" t="s">
        <v>237</v>
      </c>
      <c r="F1410" s="234"/>
      <c r="G1410" s="172">
        <v>0</v>
      </c>
    </row>
    <row r="1411" spans="1:7" x14ac:dyDescent="0.25">
      <c r="A1411" s="165"/>
      <c r="B1411" s="165"/>
      <c r="C1411" s="165"/>
      <c r="D1411" s="165"/>
      <c r="E1411" s="234" t="s">
        <v>236</v>
      </c>
      <c r="F1411" s="234"/>
      <c r="G1411" s="172">
        <v>1.51</v>
      </c>
    </row>
    <row r="1412" spans="1:7" x14ac:dyDescent="0.25">
      <c r="A1412" s="165"/>
      <c r="B1412" s="165"/>
      <c r="C1412" s="230"/>
      <c r="D1412" s="230"/>
      <c r="E1412" s="165"/>
      <c r="F1412" s="165"/>
      <c r="G1412" s="165"/>
    </row>
    <row r="1413" spans="1:7" x14ac:dyDescent="0.25">
      <c r="A1413" s="231" t="s">
        <v>2273</v>
      </c>
      <c r="B1413" s="231"/>
      <c r="C1413" s="231"/>
      <c r="D1413" s="231"/>
      <c r="E1413" s="231"/>
      <c r="F1413" s="231"/>
      <c r="G1413" s="231"/>
    </row>
    <row r="1414" spans="1:7" ht="22.5" x14ac:dyDescent="0.25">
      <c r="A1414" s="232" t="s">
        <v>225</v>
      </c>
      <c r="B1414" s="232"/>
      <c r="C1414" s="166" t="s">
        <v>226</v>
      </c>
      <c r="D1414" s="166" t="s">
        <v>227</v>
      </c>
      <c r="E1414" s="166" t="s">
        <v>228</v>
      </c>
      <c r="F1414" s="166" t="s">
        <v>229</v>
      </c>
      <c r="G1414" s="166" t="s">
        <v>3</v>
      </c>
    </row>
    <row r="1415" spans="1:7" x14ac:dyDescent="0.25">
      <c r="A1415" s="167" t="s">
        <v>2274</v>
      </c>
      <c r="B1415" s="168" t="s">
        <v>2275</v>
      </c>
      <c r="C1415" s="167" t="s">
        <v>242</v>
      </c>
      <c r="D1415" s="167" t="s">
        <v>238</v>
      </c>
      <c r="E1415" s="169">
        <v>1.1100000000000001</v>
      </c>
      <c r="F1415" s="170">
        <v>10.317</v>
      </c>
      <c r="G1415" s="170">
        <v>11.45187</v>
      </c>
    </row>
    <row r="1416" spans="1:7" x14ac:dyDescent="0.25">
      <c r="A1416" s="165"/>
      <c r="B1416" s="165"/>
      <c r="C1416" s="165"/>
      <c r="D1416" s="165"/>
      <c r="E1416" s="233" t="s">
        <v>230</v>
      </c>
      <c r="F1416" s="233"/>
      <c r="G1416" s="171">
        <v>11.45</v>
      </c>
    </row>
    <row r="1417" spans="1:7" ht="22.5" x14ac:dyDescent="0.25">
      <c r="A1417" s="232" t="s">
        <v>231</v>
      </c>
      <c r="B1417" s="232"/>
      <c r="C1417" s="166" t="s">
        <v>226</v>
      </c>
      <c r="D1417" s="166" t="s">
        <v>227</v>
      </c>
      <c r="E1417" s="166" t="s">
        <v>228</v>
      </c>
      <c r="F1417" s="166" t="s">
        <v>229</v>
      </c>
      <c r="G1417" s="166" t="s">
        <v>3</v>
      </c>
    </row>
    <row r="1418" spans="1:7" ht="22.5" x14ac:dyDescent="0.25">
      <c r="A1418" s="167" t="s">
        <v>1101</v>
      </c>
      <c r="B1418" s="168" t="s">
        <v>1102</v>
      </c>
      <c r="C1418" s="167" t="s">
        <v>242</v>
      </c>
      <c r="D1418" s="167" t="s">
        <v>232</v>
      </c>
      <c r="E1418" s="169">
        <v>3.2000000000000002E-3</v>
      </c>
      <c r="F1418" s="170">
        <v>12.94</v>
      </c>
      <c r="G1418" s="170">
        <v>4.1408E-2</v>
      </c>
    </row>
    <row r="1419" spans="1:7" x14ac:dyDescent="0.25">
      <c r="A1419" s="167" t="s">
        <v>1103</v>
      </c>
      <c r="B1419" s="168" t="s">
        <v>1104</v>
      </c>
      <c r="C1419" s="167" t="s">
        <v>242</v>
      </c>
      <c r="D1419" s="167" t="s">
        <v>232</v>
      </c>
      <c r="E1419" s="169">
        <v>2.24E-2</v>
      </c>
      <c r="F1419" s="170">
        <v>15.11</v>
      </c>
      <c r="G1419" s="170">
        <v>0.33846399999999999</v>
      </c>
    </row>
    <row r="1420" spans="1:7" x14ac:dyDescent="0.25">
      <c r="A1420" s="165"/>
      <c r="B1420" s="165"/>
      <c r="C1420" s="165"/>
      <c r="D1420" s="165"/>
      <c r="E1420" s="233" t="s">
        <v>234</v>
      </c>
      <c r="F1420" s="233"/>
      <c r="G1420" s="171">
        <v>0.38</v>
      </c>
    </row>
    <row r="1421" spans="1:7" x14ac:dyDescent="0.25">
      <c r="A1421" s="165"/>
      <c r="B1421" s="165"/>
      <c r="C1421" s="165"/>
      <c r="D1421" s="165"/>
      <c r="E1421" s="234" t="s">
        <v>235</v>
      </c>
      <c r="F1421" s="234"/>
      <c r="G1421" s="172">
        <v>12.06</v>
      </c>
    </row>
    <row r="1422" spans="1:7" x14ac:dyDescent="0.25">
      <c r="A1422" s="165"/>
      <c r="B1422" s="165"/>
      <c r="C1422" s="165"/>
      <c r="D1422" s="165"/>
      <c r="E1422" s="234" t="s">
        <v>259</v>
      </c>
      <c r="F1422" s="234"/>
      <c r="G1422" s="172">
        <v>0.23</v>
      </c>
    </row>
    <row r="1423" spans="1:7" x14ac:dyDescent="0.25">
      <c r="A1423" s="165"/>
      <c r="B1423" s="165"/>
      <c r="C1423" s="165"/>
      <c r="D1423" s="165"/>
      <c r="E1423" s="234" t="s">
        <v>236</v>
      </c>
      <c r="F1423" s="234"/>
      <c r="G1423" s="172">
        <v>12.06</v>
      </c>
    </row>
    <row r="1424" spans="1:7" x14ac:dyDescent="0.25">
      <c r="A1424" s="165"/>
      <c r="B1424" s="165"/>
      <c r="C1424" s="230"/>
      <c r="D1424" s="230"/>
      <c r="E1424" s="165"/>
      <c r="F1424" s="165"/>
      <c r="G1424" s="165"/>
    </row>
    <row r="1425" spans="1:7" x14ac:dyDescent="0.25">
      <c r="A1425" s="231" t="s">
        <v>2276</v>
      </c>
      <c r="B1425" s="231"/>
      <c r="C1425" s="231"/>
      <c r="D1425" s="231"/>
      <c r="E1425" s="231"/>
      <c r="F1425" s="231"/>
      <c r="G1425" s="231"/>
    </row>
    <row r="1426" spans="1:7" ht="22.5" x14ac:dyDescent="0.25">
      <c r="A1426" s="232" t="s">
        <v>225</v>
      </c>
      <c r="B1426" s="232"/>
      <c r="C1426" s="166" t="s">
        <v>226</v>
      </c>
      <c r="D1426" s="166" t="s">
        <v>227</v>
      </c>
      <c r="E1426" s="166" t="s">
        <v>228</v>
      </c>
      <c r="F1426" s="166" t="s">
        <v>229</v>
      </c>
      <c r="G1426" s="166" t="s">
        <v>3</v>
      </c>
    </row>
    <row r="1427" spans="1:7" ht="45" x14ac:dyDescent="0.25">
      <c r="A1427" s="167" t="s">
        <v>2277</v>
      </c>
      <c r="B1427" s="168" t="s">
        <v>2278</v>
      </c>
      <c r="C1427" s="167" t="s">
        <v>242</v>
      </c>
      <c r="D1427" s="167" t="s">
        <v>125</v>
      </c>
      <c r="E1427" s="169">
        <v>1.3360000000000001</v>
      </c>
      <c r="F1427" s="170">
        <v>85.195999999999998</v>
      </c>
      <c r="G1427" s="170">
        <v>113.821856</v>
      </c>
    </row>
    <row r="1428" spans="1:7" ht="22.5" x14ac:dyDescent="0.25">
      <c r="A1428" s="167" t="s">
        <v>281</v>
      </c>
      <c r="B1428" s="168" t="s">
        <v>1123</v>
      </c>
      <c r="C1428" s="167" t="s">
        <v>242</v>
      </c>
      <c r="D1428" s="167" t="s">
        <v>133</v>
      </c>
      <c r="E1428" s="169">
        <v>2.3079999999999998</v>
      </c>
      <c r="F1428" s="170">
        <v>8.5647000000000002</v>
      </c>
      <c r="G1428" s="170">
        <v>19.767327600000002</v>
      </c>
    </row>
    <row r="1429" spans="1:7" ht="22.5" x14ac:dyDescent="0.25">
      <c r="A1429" s="167" t="s">
        <v>324</v>
      </c>
      <c r="B1429" s="168" t="s">
        <v>325</v>
      </c>
      <c r="C1429" s="167" t="s">
        <v>242</v>
      </c>
      <c r="D1429" s="167" t="s">
        <v>238</v>
      </c>
      <c r="E1429" s="169">
        <v>0.20799999999999999</v>
      </c>
      <c r="F1429" s="170">
        <v>21.569800000000001</v>
      </c>
      <c r="G1429" s="170">
        <v>4.4865183999999996</v>
      </c>
    </row>
    <row r="1430" spans="1:7" ht="22.5" x14ac:dyDescent="0.25">
      <c r="A1430" s="167" t="s">
        <v>1092</v>
      </c>
      <c r="B1430" s="168" t="s">
        <v>1093</v>
      </c>
      <c r="C1430" s="167" t="s">
        <v>242</v>
      </c>
      <c r="D1430" s="167" t="s">
        <v>133</v>
      </c>
      <c r="E1430" s="169">
        <v>9.2370000000000001</v>
      </c>
      <c r="F1430" s="170">
        <v>2.9963000000000002</v>
      </c>
      <c r="G1430" s="170">
        <v>27.6768231</v>
      </c>
    </row>
    <row r="1431" spans="1:7" x14ac:dyDescent="0.25">
      <c r="A1431" s="165"/>
      <c r="B1431" s="165"/>
      <c r="C1431" s="165"/>
      <c r="D1431" s="165"/>
      <c r="E1431" s="233" t="s">
        <v>230</v>
      </c>
      <c r="F1431" s="233"/>
      <c r="G1431" s="171">
        <v>165.76</v>
      </c>
    </row>
    <row r="1432" spans="1:7" ht="22.5" x14ac:dyDescent="0.25">
      <c r="A1432" s="232" t="s">
        <v>231</v>
      </c>
      <c r="B1432" s="232"/>
      <c r="C1432" s="166" t="s">
        <v>226</v>
      </c>
      <c r="D1432" s="166" t="s">
        <v>227</v>
      </c>
      <c r="E1432" s="166" t="s">
        <v>228</v>
      </c>
      <c r="F1432" s="166" t="s">
        <v>229</v>
      </c>
      <c r="G1432" s="166" t="s">
        <v>3</v>
      </c>
    </row>
    <row r="1433" spans="1:7" ht="22.5" x14ac:dyDescent="0.25">
      <c r="A1433" s="167" t="s">
        <v>316</v>
      </c>
      <c r="B1433" s="168" t="s">
        <v>240</v>
      </c>
      <c r="C1433" s="167" t="s">
        <v>242</v>
      </c>
      <c r="D1433" s="167" t="s">
        <v>232</v>
      </c>
      <c r="E1433" s="169">
        <v>0.25</v>
      </c>
      <c r="F1433" s="170">
        <v>12.84</v>
      </c>
      <c r="G1433" s="170">
        <v>3.21</v>
      </c>
    </row>
    <row r="1434" spans="1:7" ht="22.5" x14ac:dyDescent="0.25">
      <c r="A1434" s="167" t="s">
        <v>317</v>
      </c>
      <c r="B1434" s="168" t="s">
        <v>318</v>
      </c>
      <c r="C1434" s="167" t="s">
        <v>242</v>
      </c>
      <c r="D1434" s="167" t="s">
        <v>232</v>
      </c>
      <c r="E1434" s="169">
        <v>1.18</v>
      </c>
      <c r="F1434" s="170">
        <v>14.99</v>
      </c>
      <c r="G1434" s="170">
        <v>17.688199999999998</v>
      </c>
    </row>
    <row r="1435" spans="1:7" ht="33.75" x14ac:dyDescent="0.25">
      <c r="A1435" s="167" t="s">
        <v>319</v>
      </c>
      <c r="B1435" s="168" t="s">
        <v>320</v>
      </c>
      <c r="C1435" s="167" t="s">
        <v>242</v>
      </c>
      <c r="D1435" s="167" t="s">
        <v>321</v>
      </c>
      <c r="E1435" s="169">
        <v>0.255</v>
      </c>
      <c r="F1435" s="170">
        <v>15.08</v>
      </c>
      <c r="G1435" s="170">
        <v>3.8454000000000002</v>
      </c>
    </row>
    <row r="1436" spans="1:7" ht="33.75" x14ac:dyDescent="0.25">
      <c r="A1436" s="167" t="s">
        <v>322</v>
      </c>
      <c r="B1436" s="168" t="s">
        <v>323</v>
      </c>
      <c r="C1436" s="167" t="s">
        <v>242</v>
      </c>
      <c r="D1436" s="167" t="s">
        <v>311</v>
      </c>
      <c r="E1436" s="169">
        <v>6.3E-2</v>
      </c>
      <c r="F1436" s="170">
        <v>16.62</v>
      </c>
      <c r="G1436" s="170">
        <v>1.0470600000000001</v>
      </c>
    </row>
    <row r="1437" spans="1:7" x14ac:dyDescent="0.25">
      <c r="A1437" s="165"/>
      <c r="B1437" s="165"/>
      <c r="C1437" s="165"/>
      <c r="D1437" s="165"/>
      <c r="E1437" s="233" t="s">
        <v>234</v>
      </c>
      <c r="F1437" s="233"/>
      <c r="G1437" s="171">
        <v>25.8</v>
      </c>
    </row>
    <row r="1438" spans="1:7" x14ac:dyDescent="0.25">
      <c r="A1438" s="165"/>
      <c r="B1438" s="165"/>
      <c r="C1438" s="165"/>
      <c r="D1438" s="165"/>
      <c r="E1438" s="234" t="s">
        <v>235</v>
      </c>
      <c r="F1438" s="234"/>
      <c r="G1438" s="172">
        <v>216.49</v>
      </c>
    </row>
    <row r="1439" spans="1:7" x14ac:dyDescent="0.25">
      <c r="A1439" s="165"/>
      <c r="B1439" s="165"/>
      <c r="C1439" s="165"/>
      <c r="D1439" s="165"/>
      <c r="E1439" s="234" t="s">
        <v>259</v>
      </c>
      <c r="F1439" s="234"/>
      <c r="G1439" s="172">
        <v>24.93</v>
      </c>
    </row>
    <row r="1440" spans="1:7" x14ac:dyDescent="0.25">
      <c r="A1440" s="165"/>
      <c r="B1440" s="165"/>
      <c r="C1440" s="165"/>
      <c r="D1440" s="165"/>
      <c r="E1440" s="234" t="s">
        <v>236</v>
      </c>
      <c r="F1440" s="234"/>
      <c r="G1440" s="172">
        <v>216.49</v>
      </c>
    </row>
    <row r="1441" spans="1:7" x14ac:dyDescent="0.25">
      <c r="A1441" s="165"/>
      <c r="B1441" s="165"/>
      <c r="C1441" s="230"/>
      <c r="D1441" s="230"/>
      <c r="E1441" s="165"/>
      <c r="F1441" s="165"/>
      <c r="G1441" s="165"/>
    </row>
    <row r="1442" spans="1:7" x14ac:dyDescent="0.25">
      <c r="A1442" s="231" t="s">
        <v>2279</v>
      </c>
      <c r="B1442" s="231"/>
      <c r="C1442" s="231"/>
      <c r="D1442" s="231"/>
      <c r="E1442" s="231"/>
      <c r="F1442" s="231"/>
      <c r="G1442" s="231"/>
    </row>
    <row r="1443" spans="1:7" ht="22.5" x14ac:dyDescent="0.25">
      <c r="A1443" s="232" t="s">
        <v>225</v>
      </c>
      <c r="B1443" s="232"/>
      <c r="C1443" s="166" t="s">
        <v>226</v>
      </c>
      <c r="D1443" s="166" t="s">
        <v>227</v>
      </c>
      <c r="E1443" s="166" t="s">
        <v>228</v>
      </c>
      <c r="F1443" s="166" t="s">
        <v>229</v>
      </c>
      <c r="G1443" s="166" t="s">
        <v>3</v>
      </c>
    </row>
    <row r="1444" spans="1:7" x14ac:dyDescent="0.25">
      <c r="A1444" s="167" t="s">
        <v>2280</v>
      </c>
      <c r="B1444" s="168" t="s">
        <v>2281</v>
      </c>
      <c r="C1444" s="167" t="s">
        <v>242</v>
      </c>
      <c r="D1444" s="167" t="s">
        <v>238</v>
      </c>
      <c r="E1444" s="169">
        <v>1.1100000000000001</v>
      </c>
      <c r="F1444" s="170">
        <v>8.4265000000000008</v>
      </c>
      <c r="G1444" s="170">
        <v>9.353415</v>
      </c>
    </row>
    <row r="1445" spans="1:7" x14ac:dyDescent="0.25">
      <c r="A1445" s="165"/>
      <c r="B1445" s="165"/>
      <c r="C1445" s="165"/>
      <c r="D1445" s="165"/>
      <c r="E1445" s="233" t="s">
        <v>230</v>
      </c>
      <c r="F1445" s="233"/>
      <c r="G1445" s="171">
        <v>9.35</v>
      </c>
    </row>
    <row r="1446" spans="1:7" ht="22.5" x14ac:dyDescent="0.25">
      <c r="A1446" s="232" t="s">
        <v>231</v>
      </c>
      <c r="B1446" s="232"/>
      <c r="C1446" s="166" t="s">
        <v>226</v>
      </c>
      <c r="D1446" s="166" t="s">
        <v>227</v>
      </c>
      <c r="E1446" s="166" t="s">
        <v>228</v>
      </c>
      <c r="F1446" s="166" t="s">
        <v>229</v>
      </c>
      <c r="G1446" s="166" t="s">
        <v>3</v>
      </c>
    </row>
    <row r="1447" spans="1:7" ht="22.5" x14ac:dyDescent="0.25">
      <c r="A1447" s="167" t="s">
        <v>1101</v>
      </c>
      <c r="B1447" s="168" t="s">
        <v>1102</v>
      </c>
      <c r="C1447" s="167" t="s">
        <v>242</v>
      </c>
      <c r="D1447" s="167" t="s">
        <v>232</v>
      </c>
      <c r="E1447" s="169">
        <v>1E-3</v>
      </c>
      <c r="F1447" s="170">
        <v>12.94</v>
      </c>
      <c r="G1447" s="170">
        <v>1.294E-2</v>
      </c>
    </row>
    <row r="1448" spans="1:7" x14ac:dyDescent="0.25">
      <c r="A1448" s="167" t="s">
        <v>1103</v>
      </c>
      <c r="B1448" s="168" t="s">
        <v>1104</v>
      </c>
      <c r="C1448" s="167" t="s">
        <v>242</v>
      </c>
      <c r="D1448" s="167" t="s">
        <v>232</v>
      </c>
      <c r="E1448" s="169">
        <v>7.0000000000000001E-3</v>
      </c>
      <c r="F1448" s="170">
        <v>15.11</v>
      </c>
      <c r="G1448" s="170">
        <v>0.10577</v>
      </c>
    </row>
    <row r="1449" spans="1:7" x14ac:dyDescent="0.25">
      <c r="A1449" s="165"/>
      <c r="B1449" s="165"/>
      <c r="C1449" s="165"/>
      <c r="D1449" s="165"/>
      <c r="E1449" s="233" t="s">
        <v>234</v>
      </c>
      <c r="F1449" s="233"/>
      <c r="G1449" s="171">
        <v>0.12</v>
      </c>
    </row>
    <row r="1450" spans="1:7" x14ac:dyDescent="0.25">
      <c r="A1450" s="165"/>
      <c r="B1450" s="165"/>
      <c r="C1450" s="165"/>
      <c r="D1450" s="165"/>
      <c r="E1450" s="234" t="s">
        <v>235</v>
      </c>
      <c r="F1450" s="234"/>
      <c r="G1450" s="172">
        <v>9.5399999999999991</v>
      </c>
    </row>
    <row r="1451" spans="1:7" x14ac:dyDescent="0.25">
      <c r="A1451" s="165"/>
      <c r="B1451" s="165"/>
      <c r="C1451" s="165"/>
      <c r="D1451" s="165"/>
      <c r="E1451" s="234" t="s">
        <v>259</v>
      </c>
      <c r="F1451" s="234"/>
      <c r="G1451" s="172">
        <v>7.0000000000000007E-2</v>
      </c>
    </row>
    <row r="1452" spans="1:7" x14ac:dyDescent="0.25">
      <c r="A1452" s="165"/>
      <c r="B1452" s="165"/>
      <c r="C1452" s="165"/>
      <c r="D1452" s="165"/>
      <c r="E1452" s="234" t="s">
        <v>236</v>
      </c>
      <c r="F1452" s="234"/>
      <c r="G1452" s="172">
        <v>9.5399999999999991</v>
      </c>
    </row>
    <row r="1453" spans="1:7" x14ac:dyDescent="0.25">
      <c r="A1453" s="165"/>
      <c r="B1453" s="165"/>
      <c r="C1453" s="230"/>
      <c r="D1453" s="230"/>
      <c r="E1453" s="165"/>
      <c r="F1453" s="165"/>
      <c r="G1453" s="165"/>
    </row>
    <row r="1454" spans="1:7" x14ac:dyDescent="0.25">
      <c r="A1454" s="231" t="s">
        <v>2282</v>
      </c>
      <c r="B1454" s="231"/>
      <c r="C1454" s="231"/>
      <c r="D1454" s="231"/>
      <c r="E1454" s="231"/>
      <c r="F1454" s="231"/>
      <c r="G1454" s="231"/>
    </row>
    <row r="1455" spans="1:7" ht="22.5" x14ac:dyDescent="0.25">
      <c r="A1455" s="232" t="s">
        <v>225</v>
      </c>
      <c r="B1455" s="232"/>
      <c r="C1455" s="166" t="s">
        <v>226</v>
      </c>
      <c r="D1455" s="166" t="s">
        <v>227</v>
      </c>
      <c r="E1455" s="166" t="s">
        <v>228</v>
      </c>
      <c r="F1455" s="166" t="s">
        <v>229</v>
      </c>
      <c r="G1455" s="166" t="s">
        <v>3</v>
      </c>
    </row>
    <row r="1456" spans="1:7" ht="45" x14ac:dyDescent="0.25">
      <c r="A1456" s="167" t="s">
        <v>2277</v>
      </c>
      <c r="B1456" s="168" t="s">
        <v>2278</v>
      </c>
      <c r="C1456" s="167" t="s">
        <v>242</v>
      </c>
      <c r="D1456" s="167" t="s">
        <v>125</v>
      </c>
      <c r="E1456" s="169">
        <v>0.13600000000000001</v>
      </c>
      <c r="F1456" s="170">
        <v>85.195999999999998</v>
      </c>
      <c r="G1456" s="170">
        <v>11.586656</v>
      </c>
    </row>
    <row r="1457" spans="1:7" ht="22.5" x14ac:dyDescent="0.25">
      <c r="A1457" s="167" t="s">
        <v>281</v>
      </c>
      <c r="B1457" s="168" t="s">
        <v>1123</v>
      </c>
      <c r="C1457" s="167" t="s">
        <v>242</v>
      </c>
      <c r="D1457" s="167" t="s">
        <v>133</v>
      </c>
      <c r="E1457" s="169">
        <v>2.3420000000000001</v>
      </c>
      <c r="F1457" s="170">
        <v>8.5647000000000002</v>
      </c>
      <c r="G1457" s="170">
        <v>20.058527399999999</v>
      </c>
    </row>
    <row r="1458" spans="1:7" ht="22.5" x14ac:dyDescent="0.25">
      <c r="A1458" s="167" t="s">
        <v>324</v>
      </c>
      <c r="B1458" s="168" t="s">
        <v>325</v>
      </c>
      <c r="C1458" s="167" t="s">
        <v>242</v>
      </c>
      <c r="D1458" s="167" t="s">
        <v>238</v>
      </c>
      <c r="E1458" s="169">
        <v>1.2E-2</v>
      </c>
      <c r="F1458" s="170">
        <v>21.569800000000001</v>
      </c>
      <c r="G1458" s="170">
        <v>0.2588376</v>
      </c>
    </row>
    <row r="1459" spans="1:7" x14ac:dyDescent="0.25">
      <c r="A1459" s="165"/>
      <c r="B1459" s="165"/>
      <c r="C1459" s="165"/>
      <c r="D1459" s="165"/>
      <c r="E1459" s="233" t="s">
        <v>230</v>
      </c>
      <c r="F1459" s="233"/>
      <c r="G1459" s="171">
        <v>31.91</v>
      </c>
    </row>
    <row r="1460" spans="1:7" ht="22.5" x14ac:dyDescent="0.25">
      <c r="A1460" s="232" t="s">
        <v>231</v>
      </c>
      <c r="B1460" s="232"/>
      <c r="C1460" s="166" t="s">
        <v>226</v>
      </c>
      <c r="D1460" s="166" t="s">
        <v>227</v>
      </c>
      <c r="E1460" s="166" t="s">
        <v>228</v>
      </c>
      <c r="F1460" s="166" t="s">
        <v>229</v>
      </c>
      <c r="G1460" s="166" t="s">
        <v>3</v>
      </c>
    </row>
    <row r="1461" spans="1:7" ht="22.5" x14ac:dyDescent="0.25">
      <c r="A1461" s="167" t="s">
        <v>316</v>
      </c>
      <c r="B1461" s="168" t="s">
        <v>240</v>
      </c>
      <c r="C1461" s="167" t="s">
        <v>242</v>
      </c>
      <c r="D1461" s="167" t="s">
        <v>232</v>
      </c>
      <c r="E1461" s="169">
        <v>3.2000000000000001E-2</v>
      </c>
      <c r="F1461" s="170">
        <v>12.84</v>
      </c>
      <c r="G1461" s="170">
        <v>0.41088000000000002</v>
      </c>
    </row>
    <row r="1462" spans="1:7" ht="22.5" x14ac:dyDescent="0.25">
      <c r="A1462" s="167" t="s">
        <v>317</v>
      </c>
      <c r="B1462" s="168" t="s">
        <v>318</v>
      </c>
      <c r="C1462" s="167" t="s">
        <v>242</v>
      </c>
      <c r="D1462" s="167" t="s">
        <v>232</v>
      </c>
      <c r="E1462" s="169">
        <v>8.3000000000000004E-2</v>
      </c>
      <c r="F1462" s="170">
        <v>14.99</v>
      </c>
      <c r="G1462" s="170">
        <v>1.24417</v>
      </c>
    </row>
    <row r="1463" spans="1:7" ht="33.75" x14ac:dyDescent="0.25">
      <c r="A1463" s="167" t="s">
        <v>319</v>
      </c>
      <c r="B1463" s="168" t="s">
        <v>320</v>
      </c>
      <c r="C1463" s="167" t="s">
        <v>242</v>
      </c>
      <c r="D1463" s="167" t="s">
        <v>321</v>
      </c>
      <c r="E1463" s="169">
        <v>8.7999999999999995E-2</v>
      </c>
      <c r="F1463" s="170">
        <v>15.08</v>
      </c>
      <c r="G1463" s="170">
        <v>1.32704</v>
      </c>
    </row>
    <row r="1464" spans="1:7" ht="33.75" x14ac:dyDescent="0.25">
      <c r="A1464" s="167" t="s">
        <v>322</v>
      </c>
      <c r="B1464" s="168" t="s">
        <v>323</v>
      </c>
      <c r="C1464" s="167" t="s">
        <v>242</v>
      </c>
      <c r="D1464" s="167" t="s">
        <v>311</v>
      </c>
      <c r="E1464" s="169">
        <v>2.1999999999999999E-2</v>
      </c>
      <c r="F1464" s="170">
        <v>16.62</v>
      </c>
      <c r="G1464" s="170">
        <v>0.36564000000000002</v>
      </c>
    </row>
    <row r="1465" spans="1:7" x14ac:dyDescent="0.25">
      <c r="A1465" s="165"/>
      <c r="B1465" s="165"/>
      <c r="C1465" s="165"/>
      <c r="D1465" s="165"/>
      <c r="E1465" s="233" t="s">
        <v>234</v>
      </c>
      <c r="F1465" s="233"/>
      <c r="G1465" s="171">
        <v>3.35</v>
      </c>
    </row>
    <row r="1466" spans="1:7" x14ac:dyDescent="0.25">
      <c r="A1466" s="165"/>
      <c r="B1466" s="165"/>
      <c r="C1466" s="165"/>
      <c r="D1466" s="165"/>
      <c r="E1466" s="234" t="s">
        <v>235</v>
      </c>
      <c r="F1466" s="234"/>
      <c r="G1466" s="172">
        <v>39.1</v>
      </c>
    </row>
    <row r="1467" spans="1:7" x14ac:dyDescent="0.25">
      <c r="A1467" s="165"/>
      <c r="B1467" s="165"/>
      <c r="C1467" s="165"/>
      <c r="D1467" s="165"/>
      <c r="E1467" s="234" t="s">
        <v>259</v>
      </c>
      <c r="F1467" s="234"/>
      <c r="G1467" s="172">
        <v>3.84</v>
      </c>
    </row>
    <row r="1468" spans="1:7" x14ac:dyDescent="0.25">
      <c r="A1468" s="165"/>
      <c r="B1468" s="165"/>
      <c r="C1468" s="165"/>
      <c r="D1468" s="165"/>
      <c r="E1468" s="234" t="s">
        <v>236</v>
      </c>
      <c r="F1468" s="234"/>
      <c r="G1468" s="172">
        <v>39.1</v>
      </c>
    </row>
    <row r="1469" spans="1:7" x14ac:dyDescent="0.25">
      <c r="A1469" s="165"/>
      <c r="B1469" s="165"/>
      <c r="C1469" s="230"/>
      <c r="D1469" s="230"/>
      <c r="E1469" s="165"/>
      <c r="F1469" s="165"/>
      <c r="G1469" s="165"/>
    </row>
    <row r="1470" spans="1:7" x14ac:dyDescent="0.25">
      <c r="A1470" s="231" t="s">
        <v>2283</v>
      </c>
      <c r="B1470" s="231"/>
      <c r="C1470" s="231"/>
      <c r="D1470" s="231"/>
      <c r="E1470" s="231"/>
      <c r="F1470" s="231"/>
      <c r="G1470" s="231"/>
    </row>
    <row r="1471" spans="1:7" ht="22.5" x14ac:dyDescent="0.25">
      <c r="A1471" s="232" t="s">
        <v>225</v>
      </c>
      <c r="B1471" s="232"/>
      <c r="C1471" s="166" t="s">
        <v>226</v>
      </c>
      <c r="D1471" s="166" t="s">
        <v>227</v>
      </c>
      <c r="E1471" s="166" t="s">
        <v>228</v>
      </c>
      <c r="F1471" s="166" t="s">
        <v>229</v>
      </c>
      <c r="G1471" s="166" t="s">
        <v>3</v>
      </c>
    </row>
    <row r="1472" spans="1:7" ht="45" x14ac:dyDescent="0.25">
      <c r="A1472" s="167" t="s">
        <v>2277</v>
      </c>
      <c r="B1472" s="168" t="s">
        <v>2278</v>
      </c>
      <c r="C1472" s="167" t="s">
        <v>242</v>
      </c>
      <c r="D1472" s="167" t="s">
        <v>125</v>
      </c>
      <c r="E1472" s="169">
        <v>1.1459999999999999</v>
      </c>
      <c r="F1472" s="170">
        <v>85.195999999999998</v>
      </c>
      <c r="G1472" s="170">
        <v>97.634615999999994</v>
      </c>
    </row>
    <row r="1473" spans="1:7" ht="22.5" x14ac:dyDescent="0.25">
      <c r="A1473" s="167" t="s">
        <v>281</v>
      </c>
      <c r="B1473" s="168" t="s">
        <v>1123</v>
      </c>
      <c r="C1473" s="167" t="s">
        <v>242</v>
      </c>
      <c r="D1473" s="167" t="s">
        <v>133</v>
      </c>
      <c r="E1473" s="169">
        <v>0.16600000000000001</v>
      </c>
      <c r="F1473" s="170">
        <v>8.5647000000000002</v>
      </c>
      <c r="G1473" s="170">
        <v>1.4217401999999999</v>
      </c>
    </row>
    <row r="1474" spans="1:7" ht="22.5" x14ac:dyDescent="0.25">
      <c r="A1474" s="167" t="s">
        <v>324</v>
      </c>
      <c r="B1474" s="168" t="s">
        <v>325</v>
      </c>
      <c r="C1474" s="167" t="s">
        <v>242</v>
      </c>
      <c r="D1474" s="167" t="s">
        <v>238</v>
      </c>
      <c r="E1474" s="169">
        <v>0.159</v>
      </c>
      <c r="F1474" s="170">
        <v>21.569800000000001</v>
      </c>
      <c r="G1474" s="170">
        <v>3.4295982</v>
      </c>
    </row>
    <row r="1475" spans="1:7" ht="22.5" x14ac:dyDescent="0.25">
      <c r="A1475" s="167" t="s">
        <v>1092</v>
      </c>
      <c r="B1475" s="168" t="s">
        <v>1093</v>
      </c>
      <c r="C1475" s="167" t="s">
        <v>242</v>
      </c>
      <c r="D1475" s="167" t="s">
        <v>133</v>
      </c>
      <c r="E1475" s="169">
        <v>6.952</v>
      </c>
      <c r="F1475" s="170">
        <v>2.9963000000000002</v>
      </c>
      <c r="G1475" s="170">
        <v>20.830277599999999</v>
      </c>
    </row>
    <row r="1476" spans="1:7" x14ac:dyDescent="0.25">
      <c r="A1476" s="165"/>
      <c r="B1476" s="165"/>
      <c r="C1476" s="165"/>
      <c r="D1476" s="165"/>
      <c r="E1476" s="233" t="s">
        <v>230</v>
      </c>
      <c r="F1476" s="233"/>
      <c r="G1476" s="171">
        <v>123.31</v>
      </c>
    </row>
    <row r="1477" spans="1:7" ht="22.5" x14ac:dyDescent="0.25">
      <c r="A1477" s="232" t="s">
        <v>231</v>
      </c>
      <c r="B1477" s="232"/>
      <c r="C1477" s="166" t="s">
        <v>226</v>
      </c>
      <c r="D1477" s="166" t="s">
        <v>227</v>
      </c>
      <c r="E1477" s="166" t="s">
        <v>228</v>
      </c>
      <c r="F1477" s="166" t="s">
        <v>229</v>
      </c>
      <c r="G1477" s="166" t="s">
        <v>3</v>
      </c>
    </row>
    <row r="1478" spans="1:7" ht="22.5" x14ac:dyDescent="0.25">
      <c r="A1478" s="167" t="s">
        <v>316</v>
      </c>
      <c r="B1478" s="168" t="s">
        <v>240</v>
      </c>
      <c r="C1478" s="167" t="s">
        <v>242</v>
      </c>
      <c r="D1478" s="167" t="s">
        <v>232</v>
      </c>
      <c r="E1478" s="169">
        <v>0.20200000000000001</v>
      </c>
      <c r="F1478" s="170">
        <v>12.84</v>
      </c>
      <c r="G1478" s="170">
        <v>2.59368</v>
      </c>
    </row>
    <row r="1479" spans="1:7" ht="22.5" x14ac:dyDescent="0.25">
      <c r="A1479" s="167" t="s">
        <v>317</v>
      </c>
      <c r="B1479" s="168" t="s">
        <v>318</v>
      </c>
      <c r="C1479" s="167" t="s">
        <v>242</v>
      </c>
      <c r="D1479" s="167" t="s">
        <v>232</v>
      </c>
      <c r="E1479" s="169">
        <v>0.91100000000000003</v>
      </c>
      <c r="F1479" s="170">
        <v>14.99</v>
      </c>
      <c r="G1479" s="170">
        <v>13.655889999999999</v>
      </c>
    </row>
    <row r="1480" spans="1:7" ht="33.75" x14ac:dyDescent="0.25">
      <c r="A1480" s="167" t="s">
        <v>319</v>
      </c>
      <c r="B1480" s="168" t="s">
        <v>320</v>
      </c>
      <c r="C1480" s="167" t="s">
        <v>242</v>
      </c>
      <c r="D1480" s="167" t="s">
        <v>321</v>
      </c>
      <c r="E1480" s="169">
        <v>0.23699999999999999</v>
      </c>
      <c r="F1480" s="170">
        <v>15.08</v>
      </c>
      <c r="G1480" s="170">
        <v>3.57396</v>
      </c>
    </row>
    <row r="1481" spans="1:7" ht="33.75" x14ac:dyDescent="0.25">
      <c r="A1481" s="167" t="s">
        <v>322</v>
      </c>
      <c r="B1481" s="168" t="s">
        <v>323</v>
      </c>
      <c r="C1481" s="167" t="s">
        <v>242</v>
      </c>
      <c r="D1481" s="167" t="s">
        <v>311</v>
      </c>
      <c r="E1481" s="169">
        <v>0.05</v>
      </c>
      <c r="F1481" s="170">
        <v>16.62</v>
      </c>
      <c r="G1481" s="170">
        <v>0.83099999999999996</v>
      </c>
    </row>
    <row r="1482" spans="1:7" x14ac:dyDescent="0.25">
      <c r="A1482" s="165"/>
      <c r="B1482" s="165"/>
      <c r="C1482" s="165"/>
      <c r="D1482" s="165"/>
      <c r="E1482" s="233" t="s">
        <v>234</v>
      </c>
      <c r="F1482" s="233"/>
      <c r="G1482" s="171">
        <v>20.65</v>
      </c>
    </row>
    <row r="1483" spans="1:7" x14ac:dyDescent="0.25">
      <c r="A1483" s="165"/>
      <c r="B1483" s="165"/>
      <c r="C1483" s="165"/>
      <c r="D1483" s="165"/>
      <c r="E1483" s="234" t="s">
        <v>235</v>
      </c>
      <c r="F1483" s="234"/>
      <c r="G1483" s="172">
        <v>163.47999999999999</v>
      </c>
    </row>
    <row r="1484" spans="1:7" x14ac:dyDescent="0.25">
      <c r="A1484" s="165"/>
      <c r="B1484" s="165"/>
      <c r="C1484" s="165"/>
      <c r="D1484" s="165"/>
      <c r="E1484" s="234" t="s">
        <v>259</v>
      </c>
      <c r="F1484" s="234"/>
      <c r="G1484" s="172">
        <v>19.52</v>
      </c>
    </row>
    <row r="1485" spans="1:7" x14ac:dyDescent="0.25">
      <c r="A1485" s="165"/>
      <c r="B1485" s="165"/>
      <c r="C1485" s="165"/>
      <c r="D1485" s="165"/>
      <c r="E1485" s="234" t="s">
        <v>236</v>
      </c>
      <c r="F1485" s="234"/>
      <c r="G1485" s="172">
        <v>163.47999999999999</v>
      </c>
    </row>
    <row r="1486" spans="1:7" x14ac:dyDescent="0.25">
      <c r="A1486" s="165"/>
      <c r="B1486" s="165"/>
      <c r="C1486" s="230"/>
      <c r="D1486" s="230"/>
      <c r="E1486" s="165"/>
      <c r="F1486" s="165"/>
      <c r="G1486" s="165"/>
    </row>
    <row r="1487" spans="1:7" x14ac:dyDescent="0.25">
      <c r="A1487" s="231" t="s">
        <v>2284</v>
      </c>
      <c r="B1487" s="231"/>
      <c r="C1487" s="231"/>
      <c r="D1487" s="231"/>
      <c r="E1487" s="231"/>
      <c r="F1487" s="231"/>
      <c r="G1487" s="231"/>
    </row>
    <row r="1488" spans="1:7" ht="22.5" x14ac:dyDescent="0.25">
      <c r="A1488" s="232" t="s">
        <v>225</v>
      </c>
      <c r="B1488" s="232"/>
      <c r="C1488" s="166" t="s">
        <v>226</v>
      </c>
      <c r="D1488" s="166" t="s">
        <v>227</v>
      </c>
      <c r="E1488" s="166" t="s">
        <v>228</v>
      </c>
      <c r="F1488" s="166" t="s">
        <v>229</v>
      </c>
      <c r="G1488" s="166" t="s">
        <v>3</v>
      </c>
    </row>
    <row r="1489" spans="1:7" ht="45" x14ac:dyDescent="0.25">
      <c r="A1489" s="167" t="s">
        <v>2277</v>
      </c>
      <c r="B1489" s="168" t="s">
        <v>2278</v>
      </c>
      <c r="C1489" s="167" t="s">
        <v>242</v>
      </c>
      <c r="D1489" s="167" t="s">
        <v>125</v>
      </c>
      <c r="E1489" s="169">
        <v>1.05</v>
      </c>
      <c r="F1489" s="170">
        <v>85.195999999999998</v>
      </c>
      <c r="G1489" s="170">
        <v>89.455799999999996</v>
      </c>
    </row>
    <row r="1490" spans="1:7" x14ac:dyDescent="0.25">
      <c r="A1490" s="165"/>
      <c r="B1490" s="165"/>
      <c r="C1490" s="165"/>
      <c r="D1490" s="165"/>
      <c r="E1490" s="233" t="s">
        <v>230</v>
      </c>
      <c r="F1490" s="233"/>
      <c r="G1490" s="171">
        <v>89.46</v>
      </c>
    </row>
    <row r="1491" spans="1:7" ht="22.5" x14ac:dyDescent="0.25">
      <c r="A1491" s="232" t="s">
        <v>231</v>
      </c>
      <c r="B1491" s="232"/>
      <c r="C1491" s="166" t="s">
        <v>226</v>
      </c>
      <c r="D1491" s="166" t="s">
        <v>227</v>
      </c>
      <c r="E1491" s="166" t="s">
        <v>228</v>
      </c>
      <c r="F1491" s="166" t="s">
        <v>229</v>
      </c>
      <c r="G1491" s="166" t="s">
        <v>3</v>
      </c>
    </row>
    <row r="1492" spans="1:7" ht="22.5" x14ac:dyDescent="0.25">
      <c r="A1492" s="167" t="s">
        <v>316</v>
      </c>
      <c r="B1492" s="168" t="s">
        <v>240</v>
      </c>
      <c r="C1492" s="167" t="s">
        <v>242</v>
      </c>
      <c r="D1492" s="167" t="s">
        <v>232</v>
      </c>
      <c r="E1492" s="169">
        <v>5.0000000000000001E-3</v>
      </c>
      <c r="F1492" s="170">
        <v>12.84</v>
      </c>
      <c r="G1492" s="170">
        <v>6.4199999999999993E-2</v>
      </c>
    </row>
    <row r="1493" spans="1:7" ht="22.5" x14ac:dyDescent="0.25">
      <c r="A1493" s="167" t="s">
        <v>317</v>
      </c>
      <c r="B1493" s="168" t="s">
        <v>318</v>
      </c>
      <c r="C1493" s="167" t="s">
        <v>242</v>
      </c>
      <c r="D1493" s="167" t="s">
        <v>232</v>
      </c>
      <c r="E1493" s="169">
        <v>5.0000000000000001E-3</v>
      </c>
      <c r="F1493" s="170">
        <v>14.99</v>
      </c>
      <c r="G1493" s="170">
        <v>7.4950000000000003E-2</v>
      </c>
    </row>
    <row r="1494" spans="1:7" ht="33.75" x14ac:dyDescent="0.25">
      <c r="A1494" s="167" t="s">
        <v>319</v>
      </c>
      <c r="B1494" s="168" t="s">
        <v>320</v>
      </c>
      <c r="C1494" s="167" t="s">
        <v>242</v>
      </c>
      <c r="D1494" s="167" t="s">
        <v>321</v>
      </c>
      <c r="E1494" s="169">
        <v>2.1999999999999999E-2</v>
      </c>
      <c r="F1494" s="170">
        <v>15.08</v>
      </c>
      <c r="G1494" s="170">
        <v>0.33176</v>
      </c>
    </row>
    <row r="1495" spans="1:7" ht="33.75" x14ac:dyDescent="0.25">
      <c r="A1495" s="167" t="s">
        <v>322</v>
      </c>
      <c r="B1495" s="168" t="s">
        <v>323</v>
      </c>
      <c r="C1495" s="167" t="s">
        <v>242</v>
      </c>
      <c r="D1495" s="167" t="s">
        <v>311</v>
      </c>
      <c r="E1495" s="169">
        <v>5.0000000000000001E-3</v>
      </c>
      <c r="F1495" s="170">
        <v>16.62</v>
      </c>
      <c r="G1495" s="170">
        <v>8.3099999999999993E-2</v>
      </c>
    </row>
    <row r="1496" spans="1:7" x14ac:dyDescent="0.25">
      <c r="A1496" s="165"/>
      <c r="B1496" s="165"/>
      <c r="C1496" s="165"/>
      <c r="D1496" s="165"/>
      <c r="E1496" s="233" t="s">
        <v>234</v>
      </c>
      <c r="F1496" s="233"/>
      <c r="G1496" s="171">
        <v>0.54</v>
      </c>
    </row>
    <row r="1497" spans="1:7" x14ac:dyDescent="0.25">
      <c r="A1497" s="165"/>
      <c r="B1497" s="165"/>
      <c r="C1497" s="165"/>
      <c r="D1497" s="165"/>
      <c r="E1497" s="234" t="s">
        <v>235</v>
      </c>
      <c r="F1497" s="234"/>
      <c r="G1497" s="172">
        <v>95.08</v>
      </c>
    </row>
    <row r="1498" spans="1:7" x14ac:dyDescent="0.25">
      <c r="A1498" s="165"/>
      <c r="B1498" s="165"/>
      <c r="C1498" s="165"/>
      <c r="D1498" s="165"/>
      <c r="E1498" s="234" t="s">
        <v>259</v>
      </c>
      <c r="F1498" s="234"/>
      <c r="G1498" s="172">
        <v>5.08</v>
      </c>
    </row>
    <row r="1499" spans="1:7" x14ac:dyDescent="0.25">
      <c r="A1499" s="165"/>
      <c r="B1499" s="165"/>
      <c r="C1499" s="165"/>
      <c r="D1499" s="165"/>
      <c r="E1499" s="234" t="s">
        <v>236</v>
      </c>
      <c r="F1499" s="234"/>
      <c r="G1499" s="172">
        <v>95.08</v>
      </c>
    </row>
    <row r="1500" spans="1:7" x14ac:dyDescent="0.25">
      <c r="A1500" s="165"/>
      <c r="B1500" s="165"/>
      <c r="C1500" s="230"/>
      <c r="D1500" s="230"/>
      <c r="E1500" s="165"/>
      <c r="F1500" s="165"/>
      <c r="G1500" s="165"/>
    </row>
    <row r="1501" spans="1:7" x14ac:dyDescent="0.25">
      <c r="A1501" s="231" t="s">
        <v>2285</v>
      </c>
      <c r="B1501" s="231"/>
      <c r="C1501" s="231"/>
      <c r="D1501" s="231"/>
      <c r="E1501" s="231"/>
      <c r="F1501" s="231"/>
      <c r="G1501" s="231"/>
    </row>
    <row r="1502" spans="1:7" ht="22.5" x14ac:dyDescent="0.25">
      <c r="A1502" s="232" t="s">
        <v>225</v>
      </c>
      <c r="B1502" s="232"/>
      <c r="C1502" s="166" t="s">
        <v>226</v>
      </c>
      <c r="D1502" s="166" t="s">
        <v>227</v>
      </c>
      <c r="E1502" s="166" t="s">
        <v>228</v>
      </c>
      <c r="F1502" s="166" t="s">
        <v>229</v>
      </c>
      <c r="G1502" s="166" t="s">
        <v>3</v>
      </c>
    </row>
    <row r="1503" spans="1:7" x14ac:dyDescent="0.25">
      <c r="A1503" s="167" t="s">
        <v>2228</v>
      </c>
      <c r="B1503" s="168" t="s">
        <v>2229</v>
      </c>
      <c r="C1503" s="167" t="s">
        <v>242</v>
      </c>
      <c r="D1503" s="167" t="s">
        <v>241</v>
      </c>
      <c r="E1503" s="169">
        <v>1.44</v>
      </c>
      <c r="F1503" s="170">
        <v>6.6153000000000004</v>
      </c>
      <c r="G1503" s="170">
        <v>9.5260320000000007</v>
      </c>
    </row>
    <row r="1504" spans="1:7" x14ac:dyDescent="0.25">
      <c r="A1504" s="165"/>
      <c r="B1504" s="165"/>
      <c r="C1504" s="165"/>
      <c r="D1504" s="165"/>
      <c r="E1504" s="233" t="s">
        <v>230</v>
      </c>
      <c r="F1504" s="233"/>
      <c r="G1504" s="171">
        <v>9.5299999999999994</v>
      </c>
    </row>
    <row r="1505" spans="1:7" x14ac:dyDescent="0.25">
      <c r="A1505" s="165"/>
      <c r="B1505" s="165"/>
      <c r="C1505" s="165"/>
      <c r="D1505" s="165"/>
      <c r="E1505" s="234" t="s">
        <v>235</v>
      </c>
      <c r="F1505" s="234"/>
      <c r="G1505" s="172">
        <v>10.029999999999999</v>
      </c>
    </row>
    <row r="1506" spans="1:7" x14ac:dyDescent="0.25">
      <c r="A1506" s="165"/>
      <c r="B1506" s="165"/>
      <c r="C1506" s="165"/>
      <c r="D1506" s="165"/>
      <c r="E1506" s="234" t="s">
        <v>237</v>
      </c>
      <c r="F1506" s="234"/>
      <c r="G1506" s="172">
        <v>0.5</v>
      </c>
    </row>
    <row r="1507" spans="1:7" x14ac:dyDescent="0.25">
      <c r="A1507" s="165"/>
      <c r="B1507" s="165"/>
      <c r="C1507" s="165"/>
      <c r="D1507" s="165"/>
      <c r="E1507" s="234" t="s">
        <v>236</v>
      </c>
      <c r="F1507" s="234"/>
      <c r="G1507" s="172">
        <v>10.029999999999999</v>
      </c>
    </row>
    <row r="1508" spans="1:7" x14ac:dyDescent="0.25">
      <c r="A1508" s="165"/>
      <c r="B1508" s="165"/>
      <c r="C1508" s="230"/>
      <c r="D1508" s="230"/>
      <c r="E1508" s="165"/>
      <c r="F1508" s="165"/>
      <c r="G1508" s="165"/>
    </row>
    <row r="1509" spans="1:7" x14ac:dyDescent="0.25">
      <c r="A1509" s="231" t="s">
        <v>2286</v>
      </c>
      <c r="B1509" s="231"/>
      <c r="C1509" s="231"/>
      <c r="D1509" s="231"/>
      <c r="E1509" s="231"/>
      <c r="F1509" s="231"/>
      <c r="G1509" s="231"/>
    </row>
    <row r="1510" spans="1:7" ht="22.5" x14ac:dyDescent="0.25">
      <c r="A1510" s="232" t="s">
        <v>1130</v>
      </c>
      <c r="B1510" s="232"/>
      <c r="C1510" s="166" t="s">
        <v>226</v>
      </c>
      <c r="D1510" s="166" t="s">
        <v>227</v>
      </c>
      <c r="E1510" s="166" t="s">
        <v>228</v>
      </c>
      <c r="F1510" s="166" t="s">
        <v>229</v>
      </c>
      <c r="G1510" s="166" t="s">
        <v>3</v>
      </c>
    </row>
    <row r="1511" spans="1:7" ht="33.75" x14ac:dyDescent="0.25">
      <c r="A1511" s="167" t="s">
        <v>2287</v>
      </c>
      <c r="B1511" s="168" t="s">
        <v>2288</v>
      </c>
      <c r="C1511" s="167" t="s">
        <v>242</v>
      </c>
      <c r="D1511" s="167" t="s">
        <v>128</v>
      </c>
      <c r="E1511" s="169">
        <v>7.2000000000000002E-5</v>
      </c>
      <c r="F1511" s="170">
        <v>7770</v>
      </c>
      <c r="G1511" s="170">
        <v>0.55944000000000005</v>
      </c>
    </row>
    <row r="1512" spans="1:7" x14ac:dyDescent="0.25">
      <c r="A1512" s="165"/>
      <c r="B1512" s="165"/>
      <c r="C1512" s="165"/>
      <c r="D1512" s="165"/>
      <c r="E1512" s="233" t="s">
        <v>1138</v>
      </c>
      <c r="F1512" s="233"/>
      <c r="G1512" s="171">
        <v>0.56000000000000005</v>
      </c>
    </row>
    <row r="1513" spans="1:7" x14ac:dyDescent="0.25">
      <c r="A1513" s="165"/>
      <c r="B1513" s="165"/>
      <c r="C1513" s="165"/>
      <c r="D1513" s="165"/>
      <c r="E1513" s="234" t="s">
        <v>235</v>
      </c>
      <c r="F1513" s="234"/>
      <c r="G1513" s="172">
        <v>0.55000000000000004</v>
      </c>
    </row>
    <row r="1514" spans="1:7" x14ac:dyDescent="0.25">
      <c r="A1514" s="165"/>
      <c r="B1514" s="165"/>
      <c r="C1514" s="165"/>
      <c r="D1514" s="165"/>
      <c r="E1514" s="234" t="s">
        <v>237</v>
      </c>
      <c r="F1514" s="234"/>
      <c r="G1514" s="172">
        <v>0</v>
      </c>
    </row>
    <row r="1515" spans="1:7" x14ac:dyDescent="0.25">
      <c r="A1515" s="165"/>
      <c r="B1515" s="165"/>
      <c r="C1515" s="165"/>
      <c r="D1515" s="165"/>
      <c r="E1515" s="234" t="s">
        <v>236</v>
      </c>
      <c r="F1515" s="234"/>
      <c r="G1515" s="172">
        <v>0.55000000000000004</v>
      </c>
    </row>
    <row r="1516" spans="1:7" x14ac:dyDescent="0.25">
      <c r="A1516" s="165"/>
      <c r="B1516" s="165"/>
      <c r="C1516" s="230"/>
      <c r="D1516" s="230"/>
      <c r="E1516" s="165"/>
      <c r="F1516" s="165"/>
      <c r="G1516" s="165"/>
    </row>
    <row r="1517" spans="1:7" x14ac:dyDescent="0.25">
      <c r="A1517" s="231" t="s">
        <v>2289</v>
      </c>
      <c r="B1517" s="231"/>
      <c r="C1517" s="231"/>
      <c r="D1517" s="231"/>
      <c r="E1517" s="231"/>
      <c r="F1517" s="231"/>
      <c r="G1517" s="231"/>
    </row>
    <row r="1518" spans="1:7" ht="22.5" x14ac:dyDescent="0.25">
      <c r="A1518" s="232" t="s">
        <v>1130</v>
      </c>
      <c r="B1518" s="232"/>
      <c r="C1518" s="166" t="s">
        <v>226</v>
      </c>
      <c r="D1518" s="166" t="s">
        <v>227</v>
      </c>
      <c r="E1518" s="166" t="s">
        <v>228</v>
      </c>
      <c r="F1518" s="166" t="s">
        <v>229</v>
      </c>
      <c r="G1518" s="166" t="s">
        <v>3</v>
      </c>
    </row>
    <row r="1519" spans="1:7" ht="33.75" x14ac:dyDescent="0.25">
      <c r="A1519" s="167" t="s">
        <v>2287</v>
      </c>
      <c r="B1519" s="168" t="s">
        <v>2288</v>
      </c>
      <c r="C1519" s="167" t="s">
        <v>242</v>
      </c>
      <c r="D1519" s="167" t="s">
        <v>128</v>
      </c>
      <c r="E1519" s="169">
        <v>7.6000000000000001E-6</v>
      </c>
      <c r="F1519" s="170">
        <v>7770</v>
      </c>
      <c r="G1519" s="170">
        <v>5.9052E-2</v>
      </c>
    </row>
    <row r="1520" spans="1:7" x14ac:dyDescent="0.25">
      <c r="A1520" s="165"/>
      <c r="B1520" s="165"/>
      <c r="C1520" s="165"/>
      <c r="D1520" s="165"/>
      <c r="E1520" s="233" t="s">
        <v>1138</v>
      </c>
      <c r="F1520" s="233"/>
      <c r="G1520" s="171">
        <v>0.06</v>
      </c>
    </row>
    <row r="1521" spans="1:7" x14ac:dyDescent="0.25">
      <c r="A1521" s="165"/>
      <c r="B1521" s="165"/>
      <c r="C1521" s="165"/>
      <c r="D1521" s="165"/>
      <c r="E1521" s="234" t="s">
        <v>235</v>
      </c>
      <c r="F1521" s="234"/>
      <c r="G1521" s="172">
        <v>0.05</v>
      </c>
    </row>
    <row r="1522" spans="1:7" x14ac:dyDescent="0.25">
      <c r="A1522" s="165"/>
      <c r="B1522" s="165"/>
      <c r="C1522" s="165"/>
      <c r="D1522" s="165"/>
      <c r="E1522" s="234" t="s">
        <v>237</v>
      </c>
      <c r="F1522" s="234"/>
      <c r="G1522" s="172">
        <v>0</v>
      </c>
    </row>
    <row r="1523" spans="1:7" x14ac:dyDescent="0.25">
      <c r="A1523" s="165"/>
      <c r="B1523" s="165"/>
      <c r="C1523" s="165"/>
      <c r="D1523" s="165"/>
      <c r="E1523" s="234" t="s">
        <v>236</v>
      </c>
      <c r="F1523" s="234"/>
      <c r="G1523" s="172">
        <v>0.05</v>
      </c>
    </row>
    <row r="1524" spans="1:7" x14ac:dyDescent="0.25">
      <c r="A1524" s="165"/>
      <c r="B1524" s="165"/>
      <c r="C1524" s="230"/>
      <c r="D1524" s="230"/>
      <c r="E1524" s="165"/>
      <c r="F1524" s="165"/>
      <c r="G1524" s="165"/>
    </row>
    <row r="1525" spans="1:7" x14ac:dyDescent="0.25">
      <c r="A1525" s="231" t="s">
        <v>2290</v>
      </c>
      <c r="B1525" s="231"/>
      <c r="C1525" s="231"/>
      <c r="D1525" s="231"/>
      <c r="E1525" s="231"/>
      <c r="F1525" s="231"/>
      <c r="G1525" s="231"/>
    </row>
    <row r="1526" spans="1:7" ht="22.5" x14ac:dyDescent="0.25">
      <c r="A1526" s="232" t="s">
        <v>1130</v>
      </c>
      <c r="B1526" s="232"/>
      <c r="C1526" s="166" t="s">
        <v>226</v>
      </c>
      <c r="D1526" s="166" t="s">
        <v>227</v>
      </c>
      <c r="E1526" s="166" t="s">
        <v>228</v>
      </c>
      <c r="F1526" s="166" t="s">
        <v>229</v>
      </c>
      <c r="G1526" s="166" t="s">
        <v>3</v>
      </c>
    </row>
    <row r="1527" spans="1:7" ht="33.75" x14ac:dyDescent="0.25">
      <c r="A1527" s="167" t="s">
        <v>2287</v>
      </c>
      <c r="B1527" s="168" t="s">
        <v>2288</v>
      </c>
      <c r="C1527" s="167" t="s">
        <v>242</v>
      </c>
      <c r="D1527" s="167" t="s">
        <v>128</v>
      </c>
      <c r="E1527" s="169">
        <v>6.9999999999999994E-5</v>
      </c>
      <c r="F1527" s="170">
        <v>7770</v>
      </c>
      <c r="G1527" s="170">
        <v>0.54390000000000005</v>
      </c>
    </row>
    <row r="1528" spans="1:7" x14ac:dyDescent="0.25">
      <c r="A1528" s="165"/>
      <c r="B1528" s="165"/>
      <c r="C1528" s="165"/>
      <c r="D1528" s="165"/>
      <c r="E1528" s="233" t="s">
        <v>1138</v>
      </c>
      <c r="F1528" s="233"/>
      <c r="G1528" s="171">
        <v>0.54</v>
      </c>
    </row>
    <row r="1529" spans="1:7" x14ac:dyDescent="0.25">
      <c r="A1529" s="165"/>
      <c r="B1529" s="165"/>
      <c r="C1529" s="165"/>
      <c r="D1529" s="165"/>
      <c r="E1529" s="234" t="s">
        <v>235</v>
      </c>
      <c r="F1529" s="234"/>
      <c r="G1529" s="172">
        <v>0.54</v>
      </c>
    </row>
    <row r="1530" spans="1:7" x14ac:dyDescent="0.25">
      <c r="A1530" s="165"/>
      <c r="B1530" s="165"/>
      <c r="C1530" s="165"/>
      <c r="D1530" s="165"/>
      <c r="E1530" s="234" t="s">
        <v>237</v>
      </c>
      <c r="F1530" s="234"/>
      <c r="G1530" s="172">
        <v>0</v>
      </c>
    </row>
    <row r="1531" spans="1:7" x14ac:dyDescent="0.25">
      <c r="A1531" s="165"/>
      <c r="B1531" s="165"/>
      <c r="C1531" s="165"/>
      <c r="D1531" s="165"/>
      <c r="E1531" s="234" t="s">
        <v>236</v>
      </c>
      <c r="F1531" s="234"/>
      <c r="G1531" s="172">
        <v>0.54</v>
      </c>
    </row>
    <row r="1532" spans="1:7" x14ac:dyDescent="0.25">
      <c r="A1532" s="165"/>
      <c r="B1532" s="165"/>
      <c r="C1532" s="230"/>
      <c r="D1532" s="230"/>
      <c r="E1532" s="165"/>
      <c r="F1532" s="165"/>
      <c r="G1532" s="165"/>
    </row>
    <row r="1533" spans="1:7" x14ac:dyDescent="0.25">
      <c r="A1533" s="231" t="s">
        <v>2291</v>
      </c>
      <c r="B1533" s="231"/>
      <c r="C1533" s="231"/>
      <c r="D1533" s="231"/>
      <c r="E1533" s="231"/>
      <c r="F1533" s="231"/>
      <c r="G1533" s="231"/>
    </row>
    <row r="1534" spans="1:7" ht="22.5" x14ac:dyDescent="0.25">
      <c r="A1534" s="232" t="s">
        <v>231</v>
      </c>
      <c r="B1534" s="232"/>
      <c r="C1534" s="166" t="s">
        <v>226</v>
      </c>
      <c r="D1534" s="166" t="s">
        <v>227</v>
      </c>
      <c r="E1534" s="166" t="s">
        <v>228</v>
      </c>
      <c r="F1534" s="166" t="s">
        <v>229</v>
      </c>
      <c r="G1534" s="166" t="s">
        <v>3</v>
      </c>
    </row>
    <row r="1535" spans="1:7" ht="33.75" x14ac:dyDescent="0.25">
      <c r="A1535" s="167" t="s">
        <v>2292</v>
      </c>
      <c r="B1535" s="168" t="s">
        <v>2293</v>
      </c>
      <c r="C1535" s="167" t="s">
        <v>242</v>
      </c>
      <c r="D1535" s="167" t="s">
        <v>232</v>
      </c>
      <c r="E1535" s="169">
        <v>1</v>
      </c>
      <c r="F1535" s="170">
        <v>9.5299999999999994</v>
      </c>
      <c r="G1535" s="170">
        <v>9.5299999999999994</v>
      </c>
    </row>
    <row r="1536" spans="1:7" ht="33.75" x14ac:dyDescent="0.25">
      <c r="A1536" s="167" t="s">
        <v>2294</v>
      </c>
      <c r="B1536" s="168" t="s">
        <v>2295</v>
      </c>
      <c r="C1536" s="167" t="s">
        <v>242</v>
      </c>
      <c r="D1536" s="167" t="s">
        <v>232</v>
      </c>
      <c r="E1536" s="169">
        <v>1</v>
      </c>
      <c r="F1536" s="170">
        <v>0.55000000000000004</v>
      </c>
      <c r="G1536" s="170">
        <v>0.55000000000000004</v>
      </c>
    </row>
    <row r="1537" spans="1:7" ht="33.75" x14ac:dyDescent="0.25">
      <c r="A1537" s="167" t="s">
        <v>2296</v>
      </c>
      <c r="B1537" s="168" t="s">
        <v>2297</v>
      </c>
      <c r="C1537" s="167" t="s">
        <v>242</v>
      </c>
      <c r="D1537" s="167" t="s">
        <v>232</v>
      </c>
      <c r="E1537" s="169">
        <v>1</v>
      </c>
      <c r="F1537" s="170">
        <v>0.05</v>
      </c>
      <c r="G1537" s="170">
        <v>0.05</v>
      </c>
    </row>
    <row r="1538" spans="1:7" ht="33.75" x14ac:dyDescent="0.25">
      <c r="A1538" s="167" t="s">
        <v>2298</v>
      </c>
      <c r="B1538" s="168" t="s">
        <v>2299</v>
      </c>
      <c r="C1538" s="167" t="s">
        <v>242</v>
      </c>
      <c r="D1538" s="167" t="s">
        <v>232</v>
      </c>
      <c r="E1538" s="169">
        <v>1</v>
      </c>
      <c r="F1538" s="170">
        <v>0.54</v>
      </c>
      <c r="G1538" s="170">
        <v>0.54</v>
      </c>
    </row>
    <row r="1539" spans="1:7" x14ac:dyDescent="0.25">
      <c r="A1539" s="165"/>
      <c r="B1539" s="165"/>
      <c r="C1539" s="165"/>
      <c r="D1539" s="165"/>
      <c r="E1539" s="233" t="s">
        <v>234</v>
      </c>
      <c r="F1539" s="233"/>
      <c r="G1539" s="171">
        <v>10.67</v>
      </c>
    </row>
    <row r="1540" spans="1:7" x14ac:dyDescent="0.25">
      <c r="A1540" s="165"/>
      <c r="B1540" s="165"/>
      <c r="C1540" s="165"/>
      <c r="D1540" s="165"/>
      <c r="E1540" s="234" t="s">
        <v>235</v>
      </c>
      <c r="F1540" s="234"/>
      <c r="G1540" s="172">
        <v>11.17</v>
      </c>
    </row>
    <row r="1541" spans="1:7" x14ac:dyDescent="0.25">
      <c r="A1541" s="165"/>
      <c r="B1541" s="165"/>
      <c r="C1541" s="165"/>
      <c r="D1541" s="165"/>
      <c r="E1541" s="234" t="s">
        <v>237</v>
      </c>
      <c r="F1541" s="234"/>
      <c r="G1541" s="172">
        <v>0.5</v>
      </c>
    </row>
    <row r="1542" spans="1:7" x14ac:dyDescent="0.25">
      <c r="A1542" s="165"/>
      <c r="B1542" s="165"/>
      <c r="C1542" s="165"/>
      <c r="D1542" s="165"/>
      <c r="E1542" s="234" t="s">
        <v>236</v>
      </c>
      <c r="F1542" s="234"/>
      <c r="G1542" s="172">
        <v>11.17</v>
      </c>
    </row>
    <row r="1543" spans="1:7" x14ac:dyDescent="0.25">
      <c r="A1543" s="165"/>
      <c r="B1543" s="165"/>
      <c r="C1543" s="230"/>
      <c r="D1543" s="230"/>
      <c r="E1543" s="165"/>
      <c r="F1543" s="165"/>
      <c r="G1543" s="165"/>
    </row>
    <row r="1544" spans="1:7" x14ac:dyDescent="0.25">
      <c r="A1544" s="231" t="s">
        <v>2300</v>
      </c>
      <c r="B1544" s="231"/>
      <c r="C1544" s="231"/>
      <c r="D1544" s="231"/>
      <c r="E1544" s="231"/>
      <c r="F1544" s="231"/>
      <c r="G1544" s="231"/>
    </row>
    <row r="1545" spans="1:7" ht="22.5" x14ac:dyDescent="0.25">
      <c r="A1545" s="232" t="s">
        <v>225</v>
      </c>
      <c r="B1545" s="232"/>
      <c r="C1545" s="166" t="s">
        <v>226</v>
      </c>
      <c r="D1545" s="166" t="s">
        <v>227</v>
      </c>
      <c r="E1545" s="166" t="s">
        <v>228</v>
      </c>
      <c r="F1545" s="166" t="s">
        <v>229</v>
      </c>
      <c r="G1545" s="166" t="s">
        <v>3</v>
      </c>
    </row>
    <row r="1546" spans="1:7" ht="22.5" x14ac:dyDescent="0.25">
      <c r="A1546" s="167" t="s">
        <v>331</v>
      </c>
      <c r="B1546" s="168" t="s">
        <v>332</v>
      </c>
      <c r="C1546" s="167" t="s">
        <v>242</v>
      </c>
      <c r="D1546" s="167" t="s">
        <v>127</v>
      </c>
      <c r="E1546" s="169">
        <v>1.18</v>
      </c>
      <c r="F1546" s="170">
        <v>75</v>
      </c>
      <c r="G1546" s="170">
        <v>88.5</v>
      </c>
    </row>
    <row r="1547" spans="1:7" x14ac:dyDescent="0.25">
      <c r="A1547" s="167" t="s">
        <v>1951</v>
      </c>
      <c r="B1547" s="168" t="s">
        <v>1952</v>
      </c>
      <c r="C1547" s="167" t="s">
        <v>242</v>
      </c>
      <c r="D1547" s="167" t="s">
        <v>238</v>
      </c>
      <c r="E1547" s="169">
        <v>157.44</v>
      </c>
      <c r="F1547" s="170">
        <v>1.8049999999999999</v>
      </c>
      <c r="G1547" s="170">
        <v>284.17919999999998</v>
      </c>
    </row>
    <row r="1548" spans="1:7" x14ac:dyDescent="0.25">
      <c r="A1548" s="167" t="s">
        <v>329</v>
      </c>
      <c r="B1548" s="168" t="s">
        <v>330</v>
      </c>
      <c r="C1548" s="167" t="s">
        <v>242</v>
      </c>
      <c r="D1548" s="167" t="s">
        <v>238</v>
      </c>
      <c r="E1548" s="169">
        <v>177.12</v>
      </c>
      <c r="F1548" s="170">
        <v>0.9</v>
      </c>
      <c r="G1548" s="170">
        <v>159.40799999999999</v>
      </c>
    </row>
    <row r="1549" spans="1:7" x14ac:dyDescent="0.25">
      <c r="A1549" s="165"/>
      <c r="B1549" s="165"/>
      <c r="C1549" s="165"/>
      <c r="D1549" s="165"/>
      <c r="E1549" s="233" t="s">
        <v>230</v>
      </c>
      <c r="F1549" s="233"/>
      <c r="G1549" s="171">
        <v>532.09</v>
      </c>
    </row>
    <row r="1550" spans="1:7" ht="22.5" x14ac:dyDescent="0.25">
      <c r="A1550" s="232" t="s">
        <v>231</v>
      </c>
      <c r="B1550" s="232"/>
      <c r="C1550" s="166" t="s">
        <v>226</v>
      </c>
      <c r="D1550" s="166" t="s">
        <v>227</v>
      </c>
      <c r="E1550" s="166" t="s">
        <v>228</v>
      </c>
      <c r="F1550" s="166" t="s">
        <v>229</v>
      </c>
      <c r="G1550" s="166" t="s">
        <v>3</v>
      </c>
    </row>
    <row r="1551" spans="1:7" ht="45" x14ac:dyDescent="0.25">
      <c r="A1551" s="167" t="s">
        <v>341</v>
      </c>
      <c r="B1551" s="168" t="s">
        <v>342</v>
      </c>
      <c r="C1551" s="167" t="s">
        <v>242</v>
      </c>
      <c r="D1551" s="167" t="s">
        <v>321</v>
      </c>
      <c r="E1551" s="169">
        <v>2.8</v>
      </c>
      <c r="F1551" s="170">
        <v>1.72</v>
      </c>
      <c r="G1551" s="170">
        <v>4.8159999999999998</v>
      </c>
    </row>
    <row r="1552" spans="1:7" ht="45" x14ac:dyDescent="0.25">
      <c r="A1552" s="167" t="s">
        <v>343</v>
      </c>
      <c r="B1552" s="168" t="s">
        <v>344</v>
      </c>
      <c r="C1552" s="167" t="s">
        <v>242</v>
      </c>
      <c r="D1552" s="167" t="s">
        <v>311</v>
      </c>
      <c r="E1552" s="169">
        <v>0.85</v>
      </c>
      <c r="F1552" s="170">
        <v>6.13</v>
      </c>
      <c r="G1552" s="170">
        <v>5.2104999999999997</v>
      </c>
    </row>
    <row r="1553" spans="1:7" ht="33.75" x14ac:dyDescent="0.25">
      <c r="A1553" s="167" t="s">
        <v>339</v>
      </c>
      <c r="B1553" s="168" t="s">
        <v>340</v>
      </c>
      <c r="C1553" s="167" t="s">
        <v>242</v>
      </c>
      <c r="D1553" s="167" t="s">
        <v>232</v>
      </c>
      <c r="E1553" s="169">
        <v>3.65</v>
      </c>
      <c r="F1553" s="170">
        <v>14.03</v>
      </c>
      <c r="G1553" s="170">
        <v>51.209499999999998</v>
      </c>
    </row>
    <row r="1554" spans="1:7" x14ac:dyDescent="0.25">
      <c r="A1554" s="167" t="s">
        <v>328</v>
      </c>
      <c r="B1554" s="168" t="s">
        <v>233</v>
      </c>
      <c r="C1554" s="167" t="s">
        <v>242</v>
      </c>
      <c r="D1554" s="167" t="s">
        <v>232</v>
      </c>
      <c r="E1554" s="169">
        <v>0.79</v>
      </c>
      <c r="F1554" s="170">
        <v>12.64</v>
      </c>
      <c r="G1554" s="170">
        <v>9.9855999999999998</v>
      </c>
    </row>
    <row r="1555" spans="1:7" x14ac:dyDescent="0.25">
      <c r="A1555" s="165"/>
      <c r="B1555" s="165"/>
      <c r="C1555" s="165"/>
      <c r="D1555" s="165"/>
      <c r="E1555" s="233" t="s">
        <v>234</v>
      </c>
      <c r="F1555" s="233"/>
      <c r="G1555" s="171">
        <v>71.23</v>
      </c>
    </row>
    <row r="1556" spans="1:7" x14ac:dyDescent="0.25">
      <c r="A1556" s="165"/>
      <c r="B1556" s="165"/>
      <c r="C1556" s="165"/>
      <c r="D1556" s="165"/>
      <c r="E1556" s="234" t="s">
        <v>235</v>
      </c>
      <c r="F1556" s="234"/>
      <c r="G1556" s="172">
        <v>658.01</v>
      </c>
    </row>
    <row r="1557" spans="1:7" x14ac:dyDescent="0.25">
      <c r="A1557" s="165"/>
      <c r="B1557" s="165"/>
      <c r="C1557" s="165"/>
      <c r="D1557" s="165"/>
      <c r="E1557" s="234" t="s">
        <v>259</v>
      </c>
      <c r="F1557" s="234"/>
      <c r="G1557" s="172">
        <v>54.69</v>
      </c>
    </row>
    <row r="1558" spans="1:7" x14ac:dyDescent="0.25">
      <c r="A1558" s="165"/>
      <c r="B1558" s="165"/>
      <c r="C1558" s="165"/>
      <c r="D1558" s="165"/>
      <c r="E1558" s="234" t="s">
        <v>236</v>
      </c>
      <c r="F1558" s="234"/>
      <c r="G1558" s="172">
        <v>658.01</v>
      </c>
    </row>
    <row r="1559" spans="1:7" x14ac:dyDescent="0.25">
      <c r="A1559" s="165"/>
      <c r="B1559" s="165"/>
      <c r="C1559" s="230"/>
      <c r="D1559" s="230"/>
      <c r="E1559" s="165"/>
      <c r="F1559" s="165"/>
      <c r="G1559" s="165"/>
    </row>
    <row r="1560" spans="1:7" x14ac:dyDescent="0.25">
      <c r="A1560" s="231" t="s">
        <v>2301</v>
      </c>
      <c r="B1560" s="231"/>
      <c r="C1560" s="231"/>
      <c r="D1560" s="231"/>
      <c r="E1560" s="231"/>
      <c r="F1560" s="231"/>
      <c r="G1560" s="231"/>
    </row>
    <row r="1561" spans="1:7" ht="22.5" x14ac:dyDescent="0.25">
      <c r="A1561" s="232" t="s">
        <v>225</v>
      </c>
      <c r="B1561" s="232"/>
      <c r="C1561" s="166" t="s">
        <v>226</v>
      </c>
      <c r="D1561" s="166" t="s">
        <v>227</v>
      </c>
      <c r="E1561" s="166" t="s">
        <v>228</v>
      </c>
      <c r="F1561" s="166" t="s">
        <v>229</v>
      </c>
      <c r="G1561" s="166" t="s">
        <v>3</v>
      </c>
    </row>
    <row r="1562" spans="1:7" ht="22.5" x14ac:dyDescent="0.25">
      <c r="A1562" s="167" t="s">
        <v>331</v>
      </c>
      <c r="B1562" s="168" t="s">
        <v>332</v>
      </c>
      <c r="C1562" s="167" t="s">
        <v>242</v>
      </c>
      <c r="D1562" s="167" t="s">
        <v>127</v>
      </c>
      <c r="E1562" s="169">
        <v>0.76090000000000002</v>
      </c>
      <c r="F1562" s="170">
        <v>75</v>
      </c>
      <c r="G1562" s="170">
        <v>57.067500000000003</v>
      </c>
    </row>
    <row r="1563" spans="1:7" x14ac:dyDescent="0.25">
      <c r="A1563" s="167" t="s">
        <v>329</v>
      </c>
      <c r="B1563" s="168" t="s">
        <v>330</v>
      </c>
      <c r="C1563" s="167" t="s">
        <v>242</v>
      </c>
      <c r="D1563" s="167" t="s">
        <v>238</v>
      </c>
      <c r="E1563" s="169">
        <v>325.15890000000002</v>
      </c>
      <c r="F1563" s="170">
        <v>0.9</v>
      </c>
      <c r="G1563" s="170">
        <v>292.64301</v>
      </c>
    </row>
    <row r="1564" spans="1:7" ht="22.5" x14ac:dyDescent="0.25">
      <c r="A1564" s="167" t="s">
        <v>333</v>
      </c>
      <c r="B1564" s="168" t="s">
        <v>334</v>
      </c>
      <c r="C1564" s="167" t="s">
        <v>242</v>
      </c>
      <c r="D1564" s="167" t="s">
        <v>127</v>
      </c>
      <c r="E1564" s="169">
        <v>0.59119999999999995</v>
      </c>
      <c r="F1564" s="170">
        <v>103.3633</v>
      </c>
      <c r="G1564" s="170">
        <v>61.10838296</v>
      </c>
    </row>
    <row r="1565" spans="1:7" x14ac:dyDescent="0.25">
      <c r="A1565" s="165"/>
      <c r="B1565" s="165"/>
      <c r="C1565" s="165"/>
      <c r="D1565" s="165"/>
      <c r="E1565" s="233" t="s">
        <v>230</v>
      </c>
      <c r="F1565" s="233"/>
      <c r="G1565" s="171">
        <v>410.82</v>
      </c>
    </row>
    <row r="1566" spans="1:7" ht="22.5" x14ac:dyDescent="0.25">
      <c r="A1566" s="232" t="s">
        <v>231</v>
      </c>
      <c r="B1566" s="232"/>
      <c r="C1566" s="166" t="s">
        <v>226</v>
      </c>
      <c r="D1566" s="166" t="s">
        <v>227</v>
      </c>
      <c r="E1566" s="166" t="s">
        <v>228</v>
      </c>
      <c r="F1566" s="166" t="s">
        <v>229</v>
      </c>
      <c r="G1566" s="166" t="s">
        <v>3</v>
      </c>
    </row>
    <row r="1567" spans="1:7" ht="45" x14ac:dyDescent="0.25">
      <c r="A1567" s="167" t="s">
        <v>341</v>
      </c>
      <c r="B1567" s="168" t="s">
        <v>342</v>
      </c>
      <c r="C1567" s="167" t="s">
        <v>242</v>
      </c>
      <c r="D1567" s="167" t="s">
        <v>321</v>
      </c>
      <c r="E1567" s="169">
        <v>0.61970000000000003</v>
      </c>
      <c r="F1567" s="170">
        <v>1.72</v>
      </c>
      <c r="G1567" s="170">
        <v>1.0658840000000001</v>
      </c>
    </row>
    <row r="1568" spans="1:7" ht="45" x14ac:dyDescent="0.25">
      <c r="A1568" s="167" t="s">
        <v>343</v>
      </c>
      <c r="B1568" s="168" t="s">
        <v>344</v>
      </c>
      <c r="C1568" s="167" t="s">
        <v>242</v>
      </c>
      <c r="D1568" s="167" t="s">
        <v>311</v>
      </c>
      <c r="E1568" s="169">
        <v>0.65720000000000001</v>
      </c>
      <c r="F1568" s="170">
        <v>6.13</v>
      </c>
      <c r="G1568" s="170">
        <v>4.0286359999999997</v>
      </c>
    </row>
    <row r="1569" spans="1:7" ht="33.75" x14ac:dyDescent="0.25">
      <c r="A1569" s="167" t="s">
        <v>339</v>
      </c>
      <c r="B1569" s="168" t="s">
        <v>340</v>
      </c>
      <c r="C1569" s="167" t="s">
        <v>242</v>
      </c>
      <c r="D1569" s="167" t="s">
        <v>232</v>
      </c>
      <c r="E1569" s="169">
        <v>1.2767999999999999</v>
      </c>
      <c r="F1569" s="170">
        <v>14.03</v>
      </c>
      <c r="G1569" s="170">
        <v>17.913504</v>
      </c>
    </row>
    <row r="1570" spans="1:7" x14ac:dyDescent="0.25">
      <c r="A1570" s="167" t="s">
        <v>328</v>
      </c>
      <c r="B1570" s="168" t="s">
        <v>233</v>
      </c>
      <c r="C1570" s="167" t="s">
        <v>242</v>
      </c>
      <c r="D1570" s="167" t="s">
        <v>232</v>
      </c>
      <c r="E1570" s="169">
        <v>2.0266999999999999</v>
      </c>
      <c r="F1570" s="170">
        <v>12.64</v>
      </c>
      <c r="G1570" s="170">
        <v>25.617488000000002</v>
      </c>
    </row>
    <row r="1571" spans="1:7" x14ac:dyDescent="0.25">
      <c r="A1571" s="165"/>
      <c r="B1571" s="165"/>
      <c r="C1571" s="165"/>
      <c r="D1571" s="165"/>
      <c r="E1571" s="233" t="s">
        <v>234</v>
      </c>
      <c r="F1571" s="233"/>
      <c r="G1571" s="171">
        <v>48.63</v>
      </c>
    </row>
    <row r="1572" spans="1:7" x14ac:dyDescent="0.25">
      <c r="A1572" s="165"/>
      <c r="B1572" s="165"/>
      <c r="C1572" s="165"/>
      <c r="D1572" s="165"/>
      <c r="E1572" s="234" t="s">
        <v>235</v>
      </c>
      <c r="F1572" s="234"/>
      <c r="G1572" s="172">
        <v>488.57</v>
      </c>
    </row>
    <row r="1573" spans="1:7" x14ac:dyDescent="0.25">
      <c r="A1573" s="165"/>
      <c r="B1573" s="165"/>
      <c r="C1573" s="165"/>
      <c r="D1573" s="165"/>
      <c r="E1573" s="234" t="s">
        <v>259</v>
      </c>
      <c r="F1573" s="234"/>
      <c r="G1573" s="172">
        <v>29.12</v>
      </c>
    </row>
    <row r="1574" spans="1:7" x14ac:dyDescent="0.25">
      <c r="A1574" s="165"/>
      <c r="B1574" s="165"/>
      <c r="C1574" s="165"/>
      <c r="D1574" s="165"/>
      <c r="E1574" s="234" t="s">
        <v>236</v>
      </c>
      <c r="F1574" s="234"/>
      <c r="G1574" s="172">
        <v>488.57</v>
      </c>
    </row>
    <row r="1575" spans="1:7" x14ac:dyDescent="0.25">
      <c r="A1575" s="165"/>
      <c r="B1575" s="165"/>
      <c r="C1575" s="230"/>
      <c r="D1575" s="230"/>
      <c r="E1575" s="165"/>
      <c r="F1575" s="165"/>
      <c r="G1575" s="165"/>
    </row>
    <row r="1576" spans="1:7" x14ac:dyDescent="0.25">
      <c r="A1576" s="231" t="s">
        <v>2302</v>
      </c>
      <c r="B1576" s="231"/>
      <c r="C1576" s="231"/>
      <c r="D1576" s="231"/>
      <c r="E1576" s="231"/>
      <c r="F1576" s="231"/>
      <c r="G1576" s="231"/>
    </row>
    <row r="1577" spans="1:7" ht="22.5" x14ac:dyDescent="0.25">
      <c r="A1577" s="232" t="s">
        <v>225</v>
      </c>
      <c r="B1577" s="232"/>
      <c r="C1577" s="166" t="s">
        <v>226</v>
      </c>
      <c r="D1577" s="166" t="s">
        <v>227</v>
      </c>
      <c r="E1577" s="166" t="s">
        <v>228</v>
      </c>
      <c r="F1577" s="166" t="s">
        <v>229</v>
      </c>
      <c r="G1577" s="166" t="s">
        <v>3</v>
      </c>
    </row>
    <row r="1578" spans="1:7" ht="22.5" x14ac:dyDescent="0.25">
      <c r="A1578" s="167" t="s">
        <v>324</v>
      </c>
      <c r="B1578" s="168" t="s">
        <v>325</v>
      </c>
      <c r="C1578" s="167" t="s">
        <v>242</v>
      </c>
      <c r="D1578" s="167" t="s">
        <v>238</v>
      </c>
      <c r="E1578" s="169">
        <v>0.128</v>
      </c>
      <c r="F1578" s="170">
        <v>21.569800000000001</v>
      </c>
      <c r="G1578" s="170">
        <v>2.7609344</v>
      </c>
    </row>
    <row r="1579" spans="1:7" ht="22.5" x14ac:dyDescent="0.25">
      <c r="A1579" s="167" t="s">
        <v>1092</v>
      </c>
      <c r="B1579" s="168" t="s">
        <v>1093</v>
      </c>
      <c r="C1579" s="167" t="s">
        <v>242</v>
      </c>
      <c r="D1579" s="167" t="s">
        <v>133</v>
      </c>
      <c r="E1579" s="169">
        <v>4.2279999999999998</v>
      </c>
      <c r="F1579" s="170">
        <v>2.9963000000000002</v>
      </c>
      <c r="G1579" s="170">
        <v>12.6683564</v>
      </c>
    </row>
    <row r="1580" spans="1:7" ht="33.75" x14ac:dyDescent="0.25">
      <c r="A1580" s="167" t="s">
        <v>1094</v>
      </c>
      <c r="B1580" s="168" t="s">
        <v>1095</v>
      </c>
      <c r="C1580" s="167" t="s">
        <v>242</v>
      </c>
      <c r="D1580" s="167" t="s">
        <v>133</v>
      </c>
      <c r="E1580" s="169">
        <v>4.4480000000000004</v>
      </c>
      <c r="F1580" s="170">
        <v>19.936199999999999</v>
      </c>
      <c r="G1580" s="170">
        <v>88.676217600000001</v>
      </c>
    </row>
    <row r="1581" spans="1:7" x14ac:dyDescent="0.25">
      <c r="A1581" s="165"/>
      <c r="B1581" s="165"/>
      <c r="C1581" s="165"/>
      <c r="D1581" s="165"/>
      <c r="E1581" s="233" t="s">
        <v>230</v>
      </c>
      <c r="F1581" s="233"/>
      <c r="G1581" s="171">
        <v>104.11</v>
      </c>
    </row>
    <row r="1582" spans="1:7" ht="22.5" x14ac:dyDescent="0.25">
      <c r="A1582" s="232" t="s">
        <v>231</v>
      </c>
      <c r="B1582" s="232"/>
      <c r="C1582" s="166" t="s">
        <v>226</v>
      </c>
      <c r="D1582" s="166" t="s">
        <v>227</v>
      </c>
      <c r="E1582" s="166" t="s">
        <v>228</v>
      </c>
      <c r="F1582" s="166" t="s">
        <v>229</v>
      </c>
      <c r="G1582" s="166" t="s">
        <v>3</v>
      </c>
    </row>
    <row r="1583" spans="1:7" ht="22.5" x14ac:dyDescent="0.25">
      <c r="A1583" s="167" t="s">
        <v>316</v>
      </c>
      <c r="B1583" s="168" t="s">
        <v>240</v>
      </c>
      <c r="C1583" s="167" t="s">
        <v>242</v>
      </c>
      <c r="D1583" s="167" t="s">
        <v>232</v>
      </c>
      <c r="E1583" s="169">
        <v>0.17899999999999999</v>
      </c>
      <c r="F1583" s="170">
        <v>12.84</v>
      </c>
      <c r="G1583" s="170">
        <v>2.2983600000000002</v>
      </c>
    </row>
    <row r="1584" spans="1:7" ht="22.5" x14ac:dyDescent="0.25">
      <c r="A1584" s="167" t="s">
        <v>317</v>
      </c>
      <c r="B1584" s="168" t="s">
        <v>318</v>
      </c>
      <c r="C1584" s="167" t="s">
        <v>242</v>
      </c>
      <c r="D1584" s="167" t="s">
        <v>232</v>
      </c>
      <c r="E1584" s="169">
        <v>0.79200000000000004</v>
      </c>
      <c r="F1584" s="170">
        <v>14.99</v>
      </c>
      <c r="G1584" s="170">
        <v>11.87208</v>
      </c>
    </row>
    <row r="1585" spans="1:7" ht="33.75" x14ac:dyDescent="0.25">
      <c r="A1585" s="167" t="s">
        <v>319</v>
      </c>
      <c r="B1585" s="168" t="s">
        <v>320</v>
      </c>
      <c r="C1585" s="167" t="s">
        <v>242</v>
      </c>
      <c r="D1585" s="167" t="s">
        <v>321</v>
      </c>
      <c r="E1585" s="169">
        <v>0.224</v>
      </c>
      <c r="F1585" s="170">
        <v>15.08</v>
      </c>
      <c r="G1585" s="170">
        <v>3.37792</v>
      </c>
    </row>
    <row r="1586" spans="1:7" ht="33.75" x14ac:dyDescent="0.25">
      <c r="A1586" s="167" t="s">
        <v>322</v>
      </c>
      <c r="B1586" s="168" t="s">
        <v>323</v>
      </c>
      <c r="C1586" s="167" t="s">
        <v>242</v>
      </c>
      <c r="D1586" s="167" t="s">
        <v>311</v>
      </c>
      <c r="E1586" s="169">
        <v>5.6000000000000001E-2</v>
      </c>
      <c r="F1586" s="170">
        <v>16.62</v>
      </c>
      <c r="G1586" s="170">
        <v>0.93071999999999999</v>
      </c>
    </row>
    <row r="1587" spans="1:7" x14ac:dyDescent="0.25">
      <c r="A1587" s="165"/>
      <c r="B1587" s="165"/>
      <c r="C1587" s="165"/>
      <c r="D1587" s="165"/>
      <c r="E1587" s="233" t="s">
        <v>234</v>
      </c>
      <c r="F1587" s="233"/>
      <c r="G1587" s="171">
        <v>18.48</v>
      </c>
    </row>
    <row r="1588" spans="1:7" x14ac:dyDescent="0.25">
      <c r="A1588" s="165"/>
      <c r="B1588" s="165"/>
      <c r="C1588" s="165"/>
      <c r="D1588" s="165"/>
      <c r="E1588" s="234" t="s">
        <v>235</v>
      </c>
      <c r="F1588" s="234"/>
      <c r="G1588" s="172">
        <v>139.74</v>
      </c>
    </row>
    <row r="1589" spans="1:7" x14ac:dyDescent="0.25">
      <c r="A1589" s="165"/>
      <c r="B1589" s="165"/>
      <c r="C1589" s="165"/>
      <c r="D1589" s="165"/>
      <c r="E1589" s="234" t="s">
        <v>259</v>
      </c>
      <c r="F1589" s="234"/>
      <c r="G1589" s="172">
        <v>17.149999999999999</v>
      </c>
    </row>
    <row r="1590" spans="1:7" x14ac:dyDescent="0.25">
      <c r="A1590" s="165"/>
      <c r="B1590" s="165"/>
      <c r="C1590" s="165"/>
      <c r="D1590" s="165"/>
      <c r="E1590" s="234" t="s">
        <v>236</v>
      </c>
      <c r="F1590" s="234"/>
      <c r="G1590" s="172">
        <v>139.74</v>
      </c>
    </row>
    <row r="1591" spans="1:7" x14ac:dyDescent="0.25">
      <c r="A1591" s="165"/>
      <c r="B1591" s="165"/>
      <c r="C1591" s="230"/>
      <c r="D1591" s="230"/>
      <c r="E1591" s="165"/>
      <c r="F1591" s="165"/>
      <c r="G1591" s="165"/>
    </row>
    <row r="1592" spans="1:7" x14ac:dyDescent="0.25">
      <c r="A1592" s="231" t="s">
        <v>2303</v>
      </c>
      <c r="B1592" s="231"/>
      <c r="C1592" s="231"/>
      <c r="D1592" s="231"/>
      <c r="E1592" s="231"/>
      <c r="F1592" s="231"/>
      <c r="G1592" s="231"/>
    </row>
    <row r="1593" spans="1:7" ht="22.5" x14ac:dyDescent="0.25">
      <c r="A1593" s="232" t="s">
        <v>1899</v>
      </c>
      <c r="B1593" s="232"/>
      <c r="C1593" s="166" t="s">
        <v>226</v>
      </c>
      <c r="D1593" s="166" t="s">
        <v>227</v>
      </c>
      <c r="E1593" s="166" t="s">
        <v>228</v>
      </c>
      <c r="F1593" s="166" t="s">
        <v>229</v>
      </c>
      <c r="G1593" s="166" t="s">
        <v>3</v>
      </c>
    </row>
    <row r="1594" spans="1:7" x14ac:dyDescent="0.25">
      <c r="A1594" s="167" t="s">
        <v>245</v>
      </c>
      <c r="B1594" s="168" t="s">
        <v>1900</v>
      </c>
      <c r="C1594" s="167" t="s">
        <v>242</v>
      </c>
      <c r="D1594" s="167" t="s">
        <v>232</v>
      </c>
      <c r="E1594" s="169">
        <v>1</v>
      </c>
      <c r="F1594" s="170">
        <v>2.83</v>
      </c>
      <c r="G1594" s="170">
        <v>2.83</v>
      </c>
    </row>
    <row r="1595" spans="1:7" ht="33.75" x14ac:dyDescent="0.25">
      <c r="A1595" s="167" t="s">
        <v>1944</v>
      </c>
      <c r="B1595" s="168" t="s">
        <v>1945</v>
      </c>
      <c r="C1595" s="167" t="s">
        <v>242</v>
      </c>
      <c r="D1595" s="167" t="s">
        <v>232</v>
      </c>
      <c r="E1595" s="169">
        <v>1</v>
      </c>
      <c r="F1595" s="170">
        <v>0.76</v>
      </c>
      <c r="G1595" s="170">
        <v>0.76</v>
      </c>
    </row>
    <row r="1596" spans="1:7" x14ac:dyDescent="0.25">
      <c r="A1596" s="167" t="s">
        <v>246</v>
      </c>
      <c r="B1596" s="168" t="s">
        <v>1903</v>
      </c>
      <c r="C1596" s="167" t="s">
        <v>242</v>
      </c>
      <c r="D1596" s="167" t="s">
        <v>232</v>
      </c>
      <c r="E1596" s="169">
        <v>1</v>
      </c>
      <c r="F1596" s="170">
        <v>0.81</v>
      </c>
      <c r="G1596" s="170">
        <v>0.81</v>
      </c>
    </row>
    <row r="1597" spans="1:7" ht="33.75" x14ac:dyDescent="0.25">
      <c r="A1597" s="167" t="s">
        <v>1946</v>
      </c>
      <c r="B1597" s="168" t="s">
        <v>1947</v>
      </c>
      <c r="C1597" s="167" t="s">
        <v>242</v>
      </c>
      <c r="D1597" s="167" t="s">
        <v>232</v>
      </c>
      <c r="E1597" s="169">
        <v>1</v>
      </c>
      <c r="F1597" s="170">
        <v>0.01</v>
      </c>
      <c r="G1597" s="170">
        <v>0.01</v>
      </c>
    </row>
    <row r="1598" spans="1:7" x14ac:dyDescent="0.25">
      <c r="A1598" s="167" t="s">
        <v>247</v>
      </c>
      <c r="B1598" s="168" t="s">
        <v>1906</v>
      </c>
      <c r="C1598" s="167" t="s">
        <v>242</v>
      </c>
      <c r="D1598" s="167" t="s">
        <v>232</v>
      </c>
      <c r="E1598" s="169">
        <v>1</v>
      </c>
      <c r="F1598" s="170">
        <v>0.06</v>
      </c>
      <c r="G1598" s="170">
        <v>0.06</v>
      </c>
    </row>
    <row r="1599" spans="1:7" x14ac:dyDescent="0.25">
      <c r="A1599" s="167" t="s">
        <v>248</v>
      </c>
      <c r="B1599" s="168" t="s">
        <v>1907</v>
      </c>
      <c r="C1599" s="167" t="s">
        <v>242</v>
      </c>
      <c r="D1599" s="167" t="s">
        <v>232</v>
      </c>
      <c r="E1599" s="169">
        <v>1</v>
      </c>
      <c r="F1599" s="170">
        <v>0.91</v>
      </c>
      <c r="G1599" s="170">
        <v>0.91</v>
      </c>
    </row>
    <row r="1600" spans="1:7" x14ac:dyDescent="0.25">
      <c r="A1600" s="165"/>
      <c r="B1600" s="165"/>
      <c r="C1600" s="165"/>
      <c r="D1600" s="165"/>
      <c r="E1600" s="233" t="s">
        <v>1908</v>
      </c>
      <c r="F1600" s="233"/>
      <c r="G1600" s="171">
        <v>5.38</v>
      </c>
    </row>
    <row r="1601" spans="1:7" ht="22.5" x14ac:dyDescent="0.25">
      <c r="A1601" s="232" t="s">
        <v>243</v>
      </c>
      <c r="B1601" s="232"/>
      <c r="C1601" s="166" t="s">
        <v>226</v>
      </c>
      <c r="D1601" s="166" t="s">
        <v>227</v>
      </c>
      <c r="E1601" s="166" t="s">
        <v>228</v>
      </c>
      <c r="F1601" s="166" t="s">
        <v>229</v>
      </c>
      <c r="G1601" s="166" t="s">
        <v>3</v>
      </c>
    </row>
    <row r="1602" spans="1:7" x14ac:dyDescent="0.25">
      <c r="A1602" s="167" t="s">
        <v>2304</v>
      </c>
      <c r="B1602" s="168" t="s">
        <v>2305</v>
      </c>
      <c r="C1602" s="167" t="s">
        <v>242</v>
      </c>
      <c r="D1602" s="167" t="s">
        <v>232</v>
      </c>
      <c r="E1602" s="169">
        <v>1</v>
      </c>
      <c r="F1602" s="170">
        <v>6.44</v>
      </c>
      <c r="G1602" s="170">
        <v>6.44</v>
      </c>
    </row>
    <row r="1603" spans="1:7" x14ac:dyDescent="0.25">
      <c r="A1603" s="165"/>
      <c r="B1603" s="165"/>
      <c r="C1603" s="165"/>
      <c r="D1603" s="165"/>
      <c r="E1603" s="233" t="s">
        <v>244</v>
      </c>
      <c r="F1603" s="233"/>
      <c r="G1603" s="171">
        <v>6.44</v>
      </c>
    </row>
    <row r="1604" spans="1:7" ht="22.5" x14ac:dyDescent="0.25">
      <c r="A1604" s="232" t="s">
        <v>231</v>
      </c>
      <c r="B1604" s="232"/>
      <c r="C1604" s="166" t="s">
        <v>226</v>
      </c>
      <c r="D1604" s="166" t="s">
        <v>227</v>
      </c>
      <c r="E1604" s="166" t="s">
        <v>228</v>
      </c>
      <c r="F1604" s="166" t="s">
        <v>229</v>
      </c>
      <c r="G1604" s="166" t="s">
        <v>3</v>
      </c>
    </row>
    <row r="1605" spans="1:7" ht="33.75" x14ac:dyDescent="0.25">
      <c r="A1605" s="167" t="s">
        <v>2306</v>
      </c>
      <c r="B1605" s="168" t="s">
        <v>2307</v>
      </c>
      <c r="C1605" s="167" t="s">
        <v>242</v>
      </c>
      <c r="D1605" s="167" t="s">
        <v>232</v>
      </c>
      <c r="E1605" s="169">
        <v>1</v>
      </c>
      <c r="F1605" s="170">
        <v>0.08</v>
      </c>
      <c r="G1605" s="170">
        <v>0.08</v>
      </c>
    </row>
    <row r="1606" spans="1:7" x14ac:dyDescent="0.25">
      <c r="A1606" s="165"/>
      <c r="B1606" s="165"/>
      <c r="C1606" s="165"/>
      <c r="D1606" s="165"/>
      <c r="E1606" s="233" t="s">
        <v>234</v>
      </c>
      <c r="F1606" s="233"/>
      <c r="G1606" s="171">
        <v>0.08</v>
      </c>
    </row>
    <row r="1607" spans="1:7" x14ac:dyDescent="0.25">
      <c r="A1607" s="165"/>
      <c r="B1607" s="165"/>
      <c r="C1607" s="165"/>
      <c r="D1607" s="165"/>
      <c r="E1607" s="234" t="s">
        <v>235</v>
      </c>
      <c r="F1607" s="234"/>
      <c r="G1607" s="172">
        <v>18.899999999999999</v>
      </c>
    </row>
    <row r="1608" spans="1:7" x14ac:dyDescent="0.25">
      <c r="A1608" s="165"/>
      <c r="B1608" s="165"/>
      <c r="C1608" s="165"/>
      <c r="D1608" s="165"/>
      <c r="E1608" s="234" t="s">
        <v>259</v>
      </c>
      <c r="F1608" s="234"/>
      <c r="G1608" s="172">
        <v>7</v>
      </c>
    </row>
    <row r="1609" spans="1:7" x14ac:dyDescent="0.25">
      <c r="A1609" s="165"/>
      <c r="B1609" s="165"/>
      <c r="C1609" s="165"/>
      <c r="D1609" s="165"/>
      <c r="E1609" s="234" t="s">
        <v>236</v>
      </c>
      <c r="F1609" s="234"/>
      <c r="G1609" s="172">
        <v>18.899999999999999</v>
      </c>
    </row>
    <row r="1610" spans="1:7" x14ac:dyDescent="0.25">
      <c r="A1610" s="165"/>
      <c r="B1610" s="165"/>
      <c r="C1610" s="230"/>
      <c r="D1610" s="230"/>
      <c r="E1610" s="165"/>
      <c r="F1610" s="165"/>
      <c r="G1610" s="165"/>
    </row>
    <row r="1611" spans="1:7" x14ac:dyDescent="0.25">
      <c r="A1611" s="231" t="s">
        <v>2308</v>
      </c>
      <c r="B1611" s="231"/>
      <c r="C1611" s="231"/>
      <c r="D1611" s="231"/>
      <c r="E1611" s="231"/>
      <c r="F1611" s="231"/>
      <c r="G1611" s="231"/>
    </row>
    <row r="1612" spans="1:7" ht="22.5" x14ac:dyDescent="0.25">
      <c r="A1612" s="232" t="s">
        <v>1130</v>
      </c>
      <c r="B1612" s="232"/>
      <c r="C1612" s="166" t="s">
        <v>226</v>
      </c>
      <c r="D1612" s="166" t="s">
        <v>227</v>
      </c>
      <c r="E1612" s="166" t="s">
        <v>228</v>
      </c>
      <c r="F1612" s="166" t="s">
        <v>229</v>
      </c>
      <c r="G1612" s="166" t="s">
        <v>3</v>
      </c>
    </row>
    <row r="1613" spans="1:7" ht="33.75" x14ac:dyDescent="0.25">
      <c r="A1613" s="167" t="s">
        <v>2309</v>
      </c>
      <c r="B1613" s="168" t="s">
        <v>2310</v>
      </c>
      <c r="C1613" s="167" t="s">
        <v>242</v>
      </c>
      <c r="D1613" s="167" t="s">
        <v>128</v>
      </c>
      <c r="E1613" s="169">
        <v>4.0000000000000003E-5</v>
      </c>
      <c r="F1613" s="170">
        <v>2211168.44</v>
      </c>
      <c r="G1613" s="170">
        <v>88.446737600000006</v>
      </c>
    </row>
    <row r="1614" spans="1:7" x14ac:dyDescent="0.25">
      <c r="A1614" s="165"/>
      <c r="B1614" s="165"/>
      <c r="C1614" s="165"/>
      <c r="D1614" s="165"/>
      <c r="E1614" s="233" t="s">
        <v>1138</v>
      </c>
      <c r="F1614" s="233"/>
      <c r="G1614" s="171">
        <v>88.45</v>
      </c>
    </row>
    <row r="1615" spans="1:7" x14ac:dyDescent="0.25">
      <c r="A1615" s="165"/>
      <c r="B1615" s="165"/>
      <c r="C1615" s="165"/>
      <c r="D1615" s="165"/>
      <c r="E1615" s="234" t="s">
        <v>235</v>
      </c>
      <c r="F1615" s="234"/>
      <c r="G1615" s="172">
        <v>88.44</v>
      </c>
    </row>
    <row r="1616" spans="1:7" x14ac:dyDescent="0.25">
      <c r="A1616" s="165"/>
      <c r="B1616" s="165"/>
      <c r="C1616" s="165"/>
      <c r="D1616" s="165"/>
      <c r="E1616" s="234" t="s">
        <v>237</v>
      </c>
      <c r="F1616" s="234"/>
      <c r="G1616" s="172">
        <v>0</v>
      </c>
    </row>
    <row r="1617" spans="1:7" x14ac:dyDescent="0.25">
      <c r="A1617" s="165"/>
      <c r="B1617" s="165"/>
      <c r="C1617" s="165"/>
      <c r="D1617" s="165"/>
      <c r="E1617" s="234" t="s">
        <v>236</v>
      </c>
      <c r="F1617" s="234"/>
      <c r="G1617" s="172">
        <v>88.44</v>
      </c>
    </row>
    <row r="1618" spans="1:7" x14ac:dyDescent="0.25">
      <c r="A1618" s="165"/>
      <c r="B1618" s="165"/>
      <c r="C1618" s="230"/>
      <c r="D1618" s="230"/>
      <c r="E1618" s="165"/>
      <c r="F1618" s="165"/>
      <c r="G1618" s="165"/>
    </row>
    <row r="1619" spans="1:7" x14ac:dyDescent="0.25">
      <c r="A1619" s="231" t="s">
        <v>2311</v>
      </c>
      <c r="B1619" s="231"/>
      <c r="C1619" s="231"/>
      <c r="D1619" s="231"/>
      <c r="E1619" s="231"/>
      <c r="F1619" s="231"/>
      <c r="G1619" s="231"/>
    </row>
    <row r="1620" spans="1:7" ht="22.5" x14ac:dyDescent="0.25">
      <c r="A1620" s="232" t="s">
        <v>1130</v>
      </c>
      <c r="B1620" s="232"/>
      <c r="C1620" s="166" t="s">
        <v>226</v>
      </c>
      <c r="D1620" s="166" t="s">
        <v>227</v>
      </c>
      <c r="E1620" s="166" t="s">
        <v>228</v>
      </c>
      <c r="F1620" s="166" t="s">
        <v>229</v>
      </c>
      <c r="G1620" s="166" t="s">
        <v>3</v>
      </c>
    </row>
    <row r="1621" spans="1:7" ht="33.75" x14ac:dyDescent="0.25">
      <c r="A1621" s="167" t="s">
        <v>2309</v>
      </c>
      <c r="B1621" s="168" t="s">
        <v>2310</v>
      </c>
      <c r="C1621" s="167" t="s">
        <v>242</v>
      </c>
      <c r="D1621" s="167" t="s">
        <v>128</v>
      </c>
      <c r="E1621" s="169">
        <v>5.6999999999999996E-6</v>
      </c>
      <c r="F1621" s="170">
        <v>2211168.44</v>
      </c>
      <c r="G1621" s="170">
        <v>12.603660108</v>
      </c>
    </row>
    <row r="1622" spans="1:7" x14ac:dyDescent="0.25">
      <c r="A1622" s="165"/>
      <c r="B1622" s="165"/>
      <c r="C1622" s="165"/>
      <c r="D1622" s="165"/>
      <c r="E1622" s="233" t="s">
        <v>1138</v>
      </c>
      <c r="F1622" s="233"/>
      <c r="G1622" s="171">
        <v>12.6</v>
      </c>
    </row>
    <row r="1623" spans="1:7" x14ac:dyDescent="0.25">
      <c r="A1623" s="165"/>
      <c r="B1623" s="165"/>
      <c r="C1623" s="165"/>
      <c r="D1623" s="165"/>
      <c r="E1623" s="234" t="s">
        <v>235</v>
      </c>
      <c r="F1623" s="234"/>
      <c r="G1623" s="172">
        <v>12.6</v>
      </c>
    </row>
    <row r="1624" spans="1:7" x14ac:dyDescent="0.25">
      <c r="A1624" s="165"/>
      <c r="B1624" s="165"/>
      <c r="C1624" s="165"/>
      <c r="D1624" s="165"/>
      <c r="E1624" s="234" t="s">
        <v>237</v>
      </c>
      <c r="F1624" s="234"/>
      <c r="G1624" s="172">
        <v>0</v>
      </c>
    </row>
    <row r="1625" spans="1:7" x14ac:dyDescent="0.25">
      <c r="A1625" s="165"/>
      <c r="B1625" s="165"/>
      <c r="C1625" s="165"/>
      <c r="D1625" s="165"/>
      <c r="E1625" s="234" t="s">
        <v>236</v>
      </c>
      <c r="F1625" s="234"/>
      <c r="G1625" s="172">
        <v>12.6</v>
      </c>
    </row>
    <row r="1626" spans="1:7" x14ac:dyDescent="0.25">
      <c r="A1626" s="165"/>
      <c r="B1626" s="165"/>
      <c r="C1626" s="230"/>
      <c r="D1626" s="230"/>
      <c r="E1626" s="165"/>
      <c r="F1626" s="165"/>
      <c r="G1626" s="165"/>
    </row>
    <row r="1627" spans="1:7" x14ac:dyDescent="0.25">
      <c r="A1627" s="231" t="s">
        <v>2312</v>
      </c>
      <c r="B1627" s="231"/>
      <c r="C1627" s="231"/>
      <c r="D1627" s="231"/>
      <c r="E1627" s="231"/>
      <c r="F1627" s="231"/>
      <c r="G1627" s="231"/>
    </row>
    <row r="1628" spans="1:7" ht="22.5" x14ac:dyDescent="0.25">
      <c r="A1628" s="232" t="s">
        <v>1130</v>
      </c>
      <c r="B1628" s="232"/>
      <c r="C1628" s="166" t="s">
        <v>226</v>
      </c>
      <c r="D1628" s="166" t="s">
        <v>227</v>
      </c>
      <c r="E1628" s="166" t="s">
        <v>228</v>
      </c>
      <c r="F1628" s="166" t="s">
        <v>229</v>
      </c>
      <c r="G1628" s="166" t="s">
        <v>3</v>
      </c>
    </row>
    <row r="1629" spans="1:7" ht="33.75" x14ac:dyDescent="0.25">
      <c r="A1629" s="167" t="s">
        <v>2309</v>
      </c>
      <c r="B1629" s="168" t="s">
        <v>2310</v>
      </c>
      <c r="C1629" s="167" t="s">
        <v>242</v>
      </c>
      <c r="D1629" s="167" t="s">
        <v>128</v>
      </c>
      <c r="E1629" s="169">
        <v>7.1999999999999997E-6</v>
      </c>
      <c r="F1629" s="170">
        <v>2211168.44</v>
      </c>
      <c r="G1629" s="170">
        <v>15.920412768</v>
      </c>
    </row>
    <row r="1630" spans="1:7" x14ac:dyDescent="0.25">
      <c r="A1630" s="165"/>
      <c r="B1630" s="165"/>
      <c r="C1630" s="165"/>
      <c r="D1630" s="165"/>
      <c r="E1630" s="233" t="s">
        <v>1138</v>
      </c>
      <c r="F1630" s="233"/>
      <c r="G1630" s="171">
        <v>15.92</v>
      </c>
    </row>
    <row r="1631" spans="1:7" x14ac:dyDescent="0.25">
      <c r="A1631" s="165"/>
      <c r="B1631" s="165"/>
      <c r="C1631" s="165"/>
      <c r="D1631" s="165"/>
      <c r="E1631" s="234" t="s">
        <v>235</v>
      </c>
      <c r="F1631" s="234"/>
      <c r="G1631" s="172">
        <v>15.92</v>
      </c>
    </row>
    <row r="1632" spans="1:7" x14ac:dyDescent="0.25">
      <c r="A1632" s="165"/>
      <c r="B1632" s="165"/>
      <c r="C1632" s="165"/>
      <c r="D1632" s="165"/>
      <c r="E1632" s="234" t="s">
        <v>237</v>
      </c>
      <c r="F1632" s="234"/>
      <c r="G1632" s="172">
        <v>0</v>
      </c>
    </row>
    <row r="1633" spans="1:7" x14ac:dyDescent="0.25">
      <c r="A1633" s="165"/>
      <c r="B1633" s="165"/>
      <c r="C1633" s="165"/>
      <c r="D1633" s="165"/>
      <c r="E1633" s="234" t="s">
        <v>236</v>
      </c>
      <c r="F1633" s="234"/>
      <c r="G1633" s="172">
        <v>15.92</v>
      </c>
    </row>
    <row r="1634" spans="1:7" x14ac:dyDescent="0.25">
      <c r="A1634" s="165"/>
      <c r="B1634" s="165"/>
      <c r="C1634" s="230"/>
      <c r="D1634" s="230"/>
      <c r="E1634" s="165"/>
      <c r="F1634" s="165"/>
      <c r="G1634" s="165"/>
    </row>
    <row r="1635" spans="1:7" x14ac:dyDescent="0.25">
      <c r="A1635" s="231" t="s">
        <v>2313</v>
      </c>
      <c r="B1635" s="231"/>
      <c r="C1635" s="231"/>
      <c r="D1635" s="231"/>
      <c r="E1635" s="231"/>
      <c r="F1635" s="231"/>
      <c r="G1635" s="231"/>
    </row>
    <row r="1636" spans="1:7" ht="22.5" x14ac:dyDescent="0.25">
      <c r="A1636" s="232" t="s">
        <v>243</v>
      </c>
      <c r="B1636" s="232"/>
      <c r="C1636" s="166" t="s">
        <v>226</v>
      </c>
      <c r="D1636" s="166" t="s">
        <v>227</v>
      </c>
      <c r="E1636" s="166" t="s">
        <v>228</v>
      </c>
      <c r="F1636" s="166" t="s">
        <v>229</v>
      </c>
      <c r="G1636" s="166" t="s">
        <v>3</v>
      </c>
    </row>
    <row r="1637" spans="1:7" x14ac:dyDescent="0.25">
      <c r="A1637" s="167" t="s">
        <v>2314</v>
      </c>
      <c r="B1637" s="168" t="s">
        <v>2315</v>
      </c>
      <c r="C1637" s="167" t="s">
        <v>242</v>
      </c>
      <c r="D1637" s="167" t="s">
        <v>232</v>
      </c>
      <c r="E1637" s="169">
        <v>1.3299999999999999E-2</v>
      </c>
      <c r="F1637" s="170">
        <v>9.52</v>
      </c>
      <c r="G1637" s="170">
        <v>0.12661600000000001</v>
      </c>
    </row>
    <row r="1638" spans="1:7" x14ac:dyDescent="0.25">
      <c r="A1638" s="165"/>
      <c r="B1638" s="165"/>
      <c r="C1638" s="165"/>
      <c r="D1638" s="165"/>
      <c r="E1638" s="233" t="s">
        <v>244</v>
      </c>
      <c r="F1638" s="233"/>
      <c r="G1638" s="171">
        <v>0.13</v>
      </c>
    </row>
    <row r="1639" spans="1:7" x14ac:dyDescent="0.25">
      <c r="A1639" s="165"/>
      <c r="B1639" s="165"/>
      <c r="C1639" s="165"/>
      <c r="D1639" s="165"/>
      <c r="E1639" s="234" t="s">
        <v>235</v>
      </c>
      <c r="F1639" s="234"/>
      <c r="G1639" s="172">
        <v>0.26</v>
      </c>
    </row>
    <row r="1640" spans="1:7" x14ac:dyDescent="0.25">
      <c r="A1640" s="165"/>
      <c r="B1640" s="165"/>
      <c r="C1640" s="165"/>
      <c r="D1640" s="165"/>
      <c r="E1640" s="234" t="s">
        <v>259</v>
      </c>
      <c r="F1640" s="234"/>
      <c r="G1640" s="172">
        <v>0.13</v>
      </c>
    </row>
    <row r="1641" spans="1:7" x14ac:dyDescent="0.25">
      <c r="A1641" s="165"/>
      <c r="B1641" s="165"/>
      <c r="C1641" s="165"/>
      <c r="D1641" s="165"/>
      <c r="E1641" s="234" t="s">
        <v>236</v>
      </c>
      <c r="F1641" s="234"/>
      <c r="G1641" s="172">
        <v>0.26</v>
      </c>
    </row>
    <row r="1642" spans="1:7" x14ac:dyDescent="0.25">
      <c r="A1642" s="165"/>
      <c r="B1642" s="165"/>
      <c r="C1642" s="230"/>
      <c r="D1642" s="230"/>
      <c r="E1642" s="165"/>
      <c r="F1642" s="165"/>
      <c r="G1642" s="165"/>
    </row>
    <row r="1643" spans="1:7" x14ac:dyDescent="0.25">
      <c r="A1643" s="231" t="s">
        <v>2316</v>
      </c>
      <c r="B1643" s="231"/>
      <c r="C1643" s="231"/>
      <c r="D1643" s="231"/>
      <c r="E1643" s="231"/>
      <c r="F1643" s="231"/>
      <c r="G1643" s="231"/>
    </row>
    <row r="1644" spans="1:7" ht="22.5" x14ac:dyDescent="0.25">
      <c r="A1644" s="232" t="s">
        <v>1899</v>
      </c>
      <c r="B1644" s="232"/>
      <c r="C1644" s="166" t="s">
        <v>226</v>
      </c>
      <c r="D1644" s="166" t="s">
        <v>227</v>
      </c>
      <c r="E1644" s="166" t="s">
        <v>228</v>
      </c>
      <c r="F1644" s="166" t="s">
        <v>229</v>
      </c>
      <c r="G1644" s="166" t="s">
        <v>3</v>
      </c>
    </row>
    <row r="1645" spans="1:7" x14ac:dyDescent="0.25">
      <c r="A1645" s="167" t="s">
        <v>245</v>
      </c>
      <c r="B1645" s="168" t="s">
        <v>1900</v>
      </c>
      <c r="C1645" s="167" t="s">
        <v>242</v>
      </c>
      <c r="D1645" s="167" t="s">
        <v>232</v>
      </c>
      <c r="E1645" s="169">
        <v>1</v>
      </c>
      <c r="F1645" s="170">
        <v>2.83</v>
      </c>
      <c r="G1645" s="170">
        <v>2.83</v>
      </c>
    </row>
    <row r="1646" spans="1:7" ht="33.75" x14ac:dyDescent="0.25">
      <c r="A1646" s="167" t="s">
        <v>1944</v>
      </c>
      <c r="B1646" s="168" t="s">
        <v>1945</v>
      </c>
      <c r="C1646" s="167" t="s">
        <v>242</v>
      </c>
      <c r="D1646" s="167" t="s">
        <v>232</v>
      </c>
      <c r="E1646" s="169">
        <v>1</v>
      </c>
      <c r="F1646" s="170">
        <v>0.76</v>
      </c>
      <c r="G1646" s="170">
        <v>0.76</v>
      </c>
    </row>
    <row r="1647" spans="1:7" x14ac:dyDescent="0.25">
      <c r="A1647" s="167" t="s">
        <v>246</v>
      </c>
      <c r="B1647" s="168" t="s">
        <v>1903</v>
      </c>
      <c r="C1647" s="167" t="s">
        <v>242</v>
      </c>
      <c r="D1647" s="167" t="s">
        <v>232</v>
      </c>
      <c r="E1647" s="169">
        <v>1</v>
      </c>
      <c r="F1647" s="170">
        <v>0.81</v>
      </c>
      <c r="G1647" s="170">
        <v>0.81</v>
      </c>
    </row>
    <row r="1648" spans="1:7" ht="33.75" x14ac:dyDescent="0.25">
      <c r="A1648" s="167" t="s">
        <v>1946</v>
      </c>
      <c r="B1648" s="168" t="s">
        <v>1947</v>
      </c>
      <c r="C1648" s="167" t="s">
        <v>242</v>
      </c>
      <c r="D1648" s="167" t="s">
        <v>232</v>
      </c>
      <c r="E1648" s="169">
        <v>1</v>
      </c>
      <c r="F1648" s="170">
        <v>0.01</v>
      </c>
      <c r="G1648" s="170">
        <v>0.01</v>
      </c>
    </row>
    <row r="1649" spans="1:7" x14ac:dyDescent="0.25">
      <c r="A1649" s="167" t="s">
        <v>247</v>
      </c>
      <c r="B1649" s="168" t="s">
        <v>1906</v>
      </c>
      <c r="C1649" s="167" t="s">
        <v>242</v>
      </c>
      <c r="D1649" s="167" t="s">
        <v>232</v>
      </c>
      <c r="E1649" s="169">
        <v>1</v>
      </c>
      <c r="F1649" s="170">
        <v>0.06</v>
      </c>
      <c r="G1649" s="170">
        <v>0.06</v>
      </c>
    </row>
    <row r="1650" spans="1:7" x14ac:dyDescent="0.25">
      <c r="A1650" s="167" t="s">
        <v>248</v>
      </c>
      <c r="B1650" s="168" t="s">
        <v>1907</v>
      </c>
      <c r="C1650" s="167" t="s">
        <v>242</v>
      </c>
      <c r="D1650" s="167" t="s">
        <v>232</v>
      </c>
      <c r="E1650" s="169">
        <v>1</v>
      </c>
      <c r="F1650" s="170">
        <v>0.91</v>
      </c>
      <c r="G1650" s="170">
        <v>0.91</v>
      </c>
    </row>
    <row r="1651" spans="1:7" x14ac:dyDescent="0.25">
      <c r="A1651" s="165"/>
      <c r="B1651" s="165"/>
      <c r="C1651" s="165"/>
      <c r="D1651" s="165"/>
      <c r="E1651" s="233" t="s">
        <v>1908</v>
      </c>
      <c r="F1651" s="233"/>
      <c r="G1651" s="171">
        <v>5.38</v>
      </c>
    </row>
    <row r="1652" spans="1:7" ht="22.5" x14ac:dyDescent="0.25">
      <c r="A1652" s="232" t="s">
        <v>243</v>
      </c>
      <c r="B1652" s="232"/>
      <c r="C1652" s="166" t="s">
        <v>226</v>
      </c>
      <c r="D1652" s="166" t="s">
        <v>227</v>
      </c>
      <c r="E1652" s="166" t="s">
        <v>228</v>
      </c>
      <c r="F1652" s="166" t="s">
        <v>229</v>
      </c>
      <c r="G1652" s="166" t="s">
        <v>3</v>
      </c>
    </row>
    <row r="1653" spans="1:7" x14ac:dyDescent="0.25">
      <c r="A1653" s="167" t="s">
        <v>2314</v>
      </c>
      <c r="B1653" s="168" t="s">
        <v>2315</v>
      </c>
      <c r="C1653" s="167" t="s">
        <v>242</v>
      </c>
      <c r="D1653" s="167" t="s">
        <v>232</v>
      </c>
      <c r="E1653" s="169">
        <v>1</v>
      </c>
      <c r="F1653" s="170">
        <v>9.52</v>
      </c>
      <c r="G1653" s="170">
        <v>9.52</v>
      </c>
    </row>
    <row r="1654" spans="1:7" x14ac:dyDescent="0.25">
      <c r="A1654" s="165"/>
      <c r="B1654" s="165"/>
      <c r="C1654" s="165"/>
      <c r="D1654" s="165"/>
      <c r="E1654" s="233" t="s">
        <v>244</v>
      </c>
      <c r="F1654" s="233"/>
      <c r="G1654" s="171">
        <v>9.52</v>
      </c>
    </row>
    <row r="1655" spans="1:7" ht="22.5" x14ac:dyDescent="0.25">
      <c r="A1655" s="232" t="s">
        <v>231</v>
      </c>
      <c r="B1655" s="232"/>
      <c r="C1655" s="166" t="s">
        <v>226</v>
      </c>
      <c r="D1655" s="166" t="s">
        <v>227</v>
      </c>
      <c r="E1655" s="166" t="s">
        <v>228</v>
      </c>
      <c r="F1655" s="166" t="s">
        <v>229</v>
      </c>
      <c r="G1655" s="166" t="s">
        <v>3</v>
      </c>
    </row>
    <row r="1656" spans="1:7" ht="33.75" x14ac:dyDescent="0.25">
      <c r="A1656" s="167" t="s">
        <v>2317</v>
      </c>
      <c r="B1656" s="168" t="s">
        <v>2318</v>
      </c>
      <c r="C1656" s="167" t="s">
        <v>242</v>
      </c>
      <c r="D1656" s="167" t="s">
        <v>232</v>
      </c>
      <c r="E1656" s="169">
        <v>1</v>
      </c>
      <c r="F1656" s="170">
        <v>0.13</v>
      </c>
      <c r="G1656" s="170">
        <v>0.13</v>
      </c>
    </row>
    <row r="1657" spans="1:7" x14ac:dyDescent="0.25">
      <c r="A1657" s="165"/>
      <c r="B1657" s="165"/>
      <c r="C1657" s="165"/>
      <c r="D1657" s="165"/>
      <c r="E1657" s="233" t="s">
        <v>234</v>
      </c>
      <c r="F1657" s="233"/>
      <c r="G1657" s="171">
        <v>0.13</v>
      </c>
    </row>
    <row r="1658" spans="1:7" x14ac:dyDescent="0.25">
      <c r="A1658" s="165"/>
      <c r="B1658" s="165"/>
      <c r="C1658" s="165"/>
      <c r="D1658" s="165"/>
      <c r="E1658" s="234" t="s">
        <v>235</v>
      </c>
      <c r="F1658" s="234"/>
      <c r="G1658" s="172">
        <v>25.51</v>
      </c>
    </row>
    <row r="1659" spans="1:7" x14ac:dyDescent="0.25">
      <c r="A1659" s="165"/>
      <c r="B1659" s="165"/>
      <c r="C1659" s="165"/>
      <c r="D1659" s="165"/>
      <c r="E1659" s="234" t="s">
        <v>259</v>
      </c>
      <c r="F1659" s="234"/>
      <c r="G1659" s="172">
        <v>10.48</v>
      </c>
    </row>
    <row r="1660" spans="1:7" x14ac:dyDescent="0.25">
      <c r="A1660" s="165"/>
      <c r="B1660" s="165"/>
      <c r="C1660" s="165"/>
      <c r="D1660" s="165"/>
      <c r="E1660" s="234" t="s">
        <v>236</v>
      </c>
      <c r="F1660" s="234"/>
      <c r="G1660" s="172">
        <v>25.51</v>
      </c>
    </row>
    <row r="1661" spans="1:7" x14ac:dyDescent="0.25">
      <c r="A1661" s="165"/>
      <c r="B1661" s="165"/>
      <c r="C1661" s="230"/>
      <c r="D1661" s="230"/>
      <c r="E1661" s="165"/>
      <c r="F1661" s="165"/>
      <c r="G1661" s="165"/>
    </row>
    <row r="1662" spans="1:7" x14ac:dyDescent="0.25">
      <c r="A1662" s="231" t="s">
        <v>2319</v>
      </c>
      <c r="B1662" s="231"/>
      <c r="C1662" s="231"/>
      <c r="D1662" s="231"/>
      <c r="E1662" s="231"/>
      <c r="F1662" s="231"/>
      <c r="G1662" s="231"/>
    </row>
    <row r="1663" spans="1:7" ht="22.5" x14ac:dyDescent="0.25">
      <c r="A1663" s="232" t="s">
        <v>231</v>
      </c>
      <c r="B1663" s="232"/>
      <c r="C1663" s="166" t="s">
        <v>226</v>
      </c>
      <c r="D1663" s="166" t="s">
        <v>227</v>
      </c>
      <c r="E1663" s="166" t="s">
        <v>228</v>
      </c>
      <c r="F1663" s="166" t="s">
        <v>229</v>
      </c>
      <c r="G1663" s="166" t="s">
        <v>3</v>
      </c>
    </row>
    <row r="1664" spans="1:7" ht="45" x14ac:dyDescent="0.25">
      <c r="A1664" s="167" t="s">
        <v>2320</v>
      </c>
      <c r="B1664" s="168" t="s">
        <v>2321</v>
      </c>
      <c r="C1664" s="167" t="s">
        <v>242</v>
      </c>
      <c r="D1664" s="167" t="s">
        <v>232</v>
      </c>
      <c r="E1664" s="169">
        <v>1</v>
      </c>
      <c r="F1664" s="170">
        <v>88.44</v>
      </c>
      <c r="G1664" s="170">
        <v>88.44</v>
      </c>
    </row>
    <row r="1665" spans="1:7" ht="45" x14ac:dyDescent="0.25">
      <c r="A1665" s="167" t="s">
        <v>2322</v>
      </c>
      <c r="B1665" s="168" t="s">
        <v>2323</v>
      </c>
      <c r="C1665" s="167" t="s">
        <v>242</v>
      </c>
      <c r="D1665" s="167" t="s">
        <v>232</v>
      </c>
      <c r="E1665" s="169">
        <v>1</v>
      </c>
      <c r="F1665" s="170">
        <v>12.6</v>
      </c>
      <c r="G1665" s="170">
        <v>12.6</v>
      </c>
    </row>
    <row r="1666" spans="1:7" ht="33.75" x14ac:dyDescent="0.25">
      <c r="A1666" s="167" t="s">
        <v>2324</v>
      </c>
      <c r="B1666" s="168" t="s">
        <v>2325</v>
      </c>
      <c r="C1666" s="167" t="s">
        <v>242</v>
      </c>
      <c r="D1666" s="167" t="s">
        <v>232</v>
      </c>
      <c r="E1666" s="169">
        <v>1</v>
      </c>
      <c r="F1666" s="170">
        <v>15.92</v>
      </c>
      <c r="G1666" s="170">
        <v>15.92</v>
      </c>
    </row>
    <row r="1667" spans="1:7" ht="22.5" x14ac:dyDescent="0.25">
      <c r="A1667" s="167" t="s">
        <v>2326</v>
      </c>
      <c r="B1667" s="168" t="s">
        <v>2327</v>
      </c>
      <c r="C1667" s="167" t="s">
        <v>242</v>
      </c>
      <c r="D1667" s="167" t="s">
        <v>232</v>
      </c>
      <c r="E1667" s="169">
        <v>1</v>
      </c>
      <c r="F1667" s="170">
        <v>15.03</v>
      </c>
      <c r="G1667" s="170">
        <v>15.03</v>
      </c>
    </row>
    <row r="1668" spans="1:7" x14ac:dyDescent="0.25">
      <c r="A1668" s="165"/>
      <c r="B1668" s="165"/>
      <c r="C1668" s="165"/>
      <c r="D1668" s="165"/>
      <c r="E1668" s="233" t="s">
        <v>234</v>
      </c>
      <c r="F1668" s="233"/>
      <c r="G1668" s="171">
        <v>131.99</v>
      </c>
    </row>
    <row r="1669" spans="1:7" x14ac:dyDescent="0.25">
      <c r="A1669" s="165"/>
      <c r="B1669" s="165"/>
      <c r="C1669" s="165"/>
      <c r="D1669" s="165"/>
      <c r="E1669" s="234" t="s">
        <v>235</v>
      </c>
      <c r="F1669" s="234"/>
      <c r="G1669" s="172">
        <v>142.47</v>
      </c>
    </row>
    <row r="1670" spans="1:7" x14ac:dyDescent="0.25">
      <c r="A1670" s="165"/>
      <c r="B1670" s="165"/>
      <c r="C1670" s="165"/>
      <c r="D1670" s="165"/>
      <c r="E1670" s="234" t="s">
        <v>259</v>
      </c>
      <c r="F1670" s="234"/>
      <c r="G1670" s="172">
        <v>10.48</v>
      </c>
    </row>
    <row r="1671" spans="1:7" x14ac:dyDescent="0.25">
      <c r="A1671" s="165"/>
      <c r="B1671" s="165"/>
      <c r="C1671" s="165"/>
      <c r="D1671" s="165"/>
      <c r="E1671" s="234" t="s">
        <v>236</v>
      </c>
      <c r="F1671" s="234"/>
      <c r="G1671" s="172">
        <v>142.47</v>
      </c>
    </row>
    <row r="1672" spans="1:7" x14ac:dyDescent="0.25">
      <c r="A1672" s="165"/>
      <c r="B1672" s="165"/>
      <c r="C1672" s="230"/>
      <c r="D1672" s="230"/>
      <c r="E1672" s="165"/>
      <c r="F1672" s="165"/>
      <c r="G1672" s="165"/>
    </row>
    <row r="1673" spans="1:7" x14ac:dyDescent="0.25">
      <c r="A1673" s="231" t="s">
        <v>2328</v>
      </c>
      <c r="B1673" s="231"/>
      <c r="C1673" s="231"/>
      <c r="D1673" s="231"/>
      <c r="E1673" s="231"/>
      <c r="F1673" s="231"/>
      <c r="G1673" s="231"/>
    </row>
    <row r="1674" spans="1:7" ht="22.5" x14ac:dyDescent="0.25">
      <c r="A1674" s="232" t="s">
        <v>1130</v>
      </c>
      <c r="B1674" s="232"/>
      <c r="C1674" s="166" t="s">
        <v>226</v>
      </c>
      <c r="D1674" s="166" t="s">
        <v>227</v>
      </c>
      <c r="E1674" s="166" t="s">
        <v>228</v>
      </c>
      <c r="F1674" s="166" t="s">
        <v>229</v>
      </c>
      <c r="G1674" s="166" t="s">
        <v>3</v>
      </c>
    </row>
    <row r="1675" spans="1:7" ht="33.75" x14ac:dyDescent="0.25">
      <c r="A1675" s="167" t="s">
        <v>2309</v>
      </c>
      <c r="B1675" s="168" t="s">
        <v>2310</v>
      </c>
      <c r="C1675" s="167" t="s">
        <v>242</v>
      </c>
      <c r="D1675" s="167" t="s">
        <v>128</v>
      </c>
      <c r="E1675" s="169">
        <v>6.4300000000000004E-5</v>
      </c>
      <c r="F1675" s="170">
        <v>2211168.44</v>
      </c>
      <c r="G1675" s="170">
        <v>142.178130692</v>
      </c>
    </row>
    <row r="1676" spans="1:7" x14ac:dyDescent="0.25">
      <c r="A1676" s="165"/>
      <c r="B1676" s="165"/>
      <c r="C1676" s="165"/>
      <c r="D1676" s="165"/>
      <c r="E1676" s="233" t="s">
        <v>1138</v>
      </c>
      <c r="F1676" s="233"/>
      <c r="G1676" s="171">
        <v>142.18</v>
      </c>
    </row>
    <row r="1677" spans="1:7" x14ac:dyDescent="0.25">
      <c r="A1677" s="165"/>
      <c r="B1677" s="165"/>
      <c r="C1677" s="165"/>
      <c r="D1677" s="165"/>
      <c r="E1677" s="234" t="s">
        <v>235</v>
      </c>
      <c r="F1677" s="234"/>
      <c r="G1677" s="172">
        <v>142.16999999999999</v>
      </c>
    </row>
    <row r="1678" spans="1:7" x14ac:dyDescent="0.25">
      <c r="A1678" s="165"/>
      <c r="B1678" s="165"/>
      <c r="C1678" s="165"/>
      <c r="D1678" s="165"/>
      <c r="E1678" s="234" t="s">
        <v>237</v>
      </c>
      <c r="F1678" s="234"/>
      <c r="G1678" s="172">
        <v>0</v>
      </c>
    </row>
    <row r="1679" spans="1:7" x14ac:dyDescent="0.25">
      <c r="A1679" s="165"/>
      <c r="B1679" s="165"/>
      <c r="C1679" s="165"/>
      <c r="D1679" s="165"/>
      <c r="E1679" s="234" t="s">
        <v>236</v>
      </c>
      <c r="F1679" s="234"/>
      <c r="G1679" s="172">
        <v>142.16999999999999</v>
      </c>
    </row>
    <row r="1680" spans="1:7" x14ac:dyDescent="0.25">
      <c r="A1680" s="165"/>
      <c r="B1680" s="165"/>
      <c r="C1680" s="230"/>
      <c r="D1680" s="230"/>
      <c r="E1680" s="165"/>
      <c r="F1680" s="165"/>
      <c r="G1680" s="165"/>
    </row>
    <row r="1681" spans="1:7" x14ac:dyDescent="0.25">
      <c r="A1681" s="231" t="s">
        <v>2329</v>
      </c>
      <c r="B1681" s="231"/>
      <c r="C1681" s="231"/>
      <c r="D1681" s="231"/>
      <c r="E1681" s="231"/>
      <c r="F1681" s="231"/>
      <c r="G1681" s="231"/>
    </row>
    <row r="1682" spans="1:7" ht="22.5" x14ac:dyDescent="0.25">
      <c r="A1682" s="232" t="s">
        <v>308</v>
      </c>
      <c r="B1682" s="232"/>
      <c r="C1682" s="166" t="s">
        <v>226</v>
      </c>
      <c r="D1682" s="166" t="s">
        <v>227</v>
      </c>
      <c r="E1682" s="166" t="s">
        <v>228</v>
      </c>
      <c r="F1682" s="166" t="s">
        <v>229</v>
      </c>
      <c r="G1682" s="166" t="s">
        <v>3</v>
      </c>
    </row>
    <row r="1683" spans="1:7" ht="22.5" x14ac:dyDescent="0.25">
      <c r="A1683" s="167" t="s">
        <v>1932</v>
      </c>
      <c r="B1683" s="168" t="s">
        <v>1933</v>
      </c>
      <c r="C1683" s="167" t="s">
        <v>242</v>
      </c>
      <c r="D1683" s="167" t="s">
        <v>1934</v>
      </c>
      <c r="E1683" s="169">
        <v>13</v>
      </c>
      <c r="F1683" s="170">
        <v>1.0900000000000001</v>
      </c>
      <c r="G1683" s="170">
        <v>14.17</v>
      </c>
    </row>
    <row r="1684" spans="1:7" x14ac:dyDescent="0.25">
      <c r="A1684" s="165"/>
      <c r="B1684" s="165"/>
      <c r="C1684" s="165"/>
      <c r="D1684" s="165"/>
      <c r="E1684" s="233" t="s">
        <v>309</v>
      </c>
      <c r="F1684" s="233"/>
      <c r="G1684" s="171">
        <v>14.17</v>
      </c>
    </row>
    <row r="1685" spans="1:7" x14ac:dyDescent="0.25">
      <c r="A1685" s="165"/>
      <c r="B1685" s="165"/>
      <c r="C1685" s="165"/>
      <c r="D1685" s="165"/>
      <c r="E1685" s="234" t="s">
        <v>235</v>
      </c>
      <c r="F1685" s="234"/>
      <c r="G1685" s="172">
        <v>14.17</v>
      </c>
    </row>
    <row r="1686" spans="1:7" x14ac:dyDescent="0.25">
      <c r="A1686" s="165"/>
      <c r="B1686" s="165"/>
      <c r="C1686" s="165"/>
      <c r="D1686" s="165"/>
      <c r="E1686" s="234" t="s">
        <v>237</v>
      </c>
      <c r="F1686" s="234"/>
      <c r="G1686" s="172">
        <v>0</v>
      </c>
    </row>
    <row r="1687" spans="1:7" x14ac:dyDescent="0.25">
      <c r="A1687" s="165"/>
      <c r="B1687" s="165"/>
      <c r="C1687" s="165"/>
      <c r="D1687" s="165"/>
      <c r="E1687" s="234" t="s">
        <v>236</v>
      </c>
      <c r="F1687" s="234"/>
      <c r="G1687" s="172">
        <v>14.17</v>
      </c>
    </row>
    <row r="1688" spans="1:7" x14ac:dyDescent="0.25">
      <c r="A1688" s="165"/>
      <c r="B1688" s="165"/>
      <c r="C1688" s="230"/>
      <c r="D1688" s="230"/>
      <c r="E1688" s="165"/>
      <c r="F1688" s="165"/>
      <c r="G1688" s="165"/>
    </row>
    <row r="1689" spans="1:7" x14ac:dyDescent="0.25">
      <c r="A1689" s="231" t="s">
        <v>2330</v>
      </c>
      <c r="B1689" s="231"/>
      <c r="C1689" s="231"/>
      <c r="D1689" s="231"/>
      <c r="E1689" s="231"/>
      <c r="F1689" s="231"/>
      <c r="G1689" s="231"/>
    </row>
    <row r="1690" spans="1:7" ht="22.5" x14ac:dyDescent="0.25">
      <c r="A1690" s="232" t="s">
        <v>231</v>
      </c>
      <c r="B1690" s="232"/>
      <c r="C1690" s="166" t="s">
        <v>226</v>
      </c>
      <c r="D1690" s="166" t="s">
        <v>227</v>
      </c>
      <c r="E1690" s="166" t="s">
        <v>228</v>
      </c>
      <c r="F1690" s="166" t="s">
        <v>229</v>
      </c>
      <c r="G1690" s="166" t="s">
        <v>3</v>
      </c>
    </row>
    <row r="1691" spans="1:7" ht="45" x14ac:dyDescent="0.25">
      <c r="A1691" s="167" t="s">
        <v>2320</v>
      </c>
      <c r="B1691" s="168" t="s">
        <v>2321</v>
      </c>
      <c r="C1691" s="167" t="s">
        <v>242</v>
      </c>
      <c r="D1691" s="167" t="s">
        <v>232</v>
      </c>
      <c r="E1691" s="169">
        <v>1</v>
      </c>
      <c r="F1691" s="170">
        <v>88.44</v>
      </c>
      <c r="G1691" s="170">
        <v>88.44</v>
      </c>
    </row>
    <row r="1692" spans="1:7" ht="45" x14ac:dyDescent="0.25">
      <c r="A1692" s="167" t="s">
        <v>2322</v>
      </c>
      <c r="B1692" s="168" t="s">
        <v>2323</v>
      </c>
      <c r="C1692" s="167" t="s">
        <v>242</v>
      </c>
      <c r="D1692" s="167" t="s">
        <v>232</v>
      </c>
      <c r="E1692" s="169">
        <v>1</v>
      </c>
      <c r="F1692" s="170">
        <v>12.6</v>
      </c>
      <c r="G1692" s="170">
        <v>12.6</v>
      </c>
    </row>
    <row r="1693" spans="1:7" ht="33.75" x14ac:dyDescent="0.25">
      <c r="A1693" s="167" t="s">
        <v>2324</v>
      </c>
      <c r="B1693" s="168" t="s">
        <v>2325</v>
      </c>
      <c r="C1693" s="167" t="s">
        <v>242</v>
      </c>
      <c r="D1693" s="167" t="s">
        <v>232</v>
      </c>
      <c r="E1693" s="169">
        <v>1</v>
      </c>
      <c r="F1693" s="170">
        <v>15.92</v>
      </c>
      <c r="G1693" s="170">
        <v>15.92</v>
      </c>
    </row>
    <row r="1694" spans="1:7" ht="45" x14ac:dyDescent="0.25">
      <c r="A1694" s="167" t="s">
        <v>2331</v>
      </c>
      <c r="B1694" s="168" t="s">
        <v>2332</v>
      </c>
      <c r="C1694" s="167" t="s">
        <v>242</v>
      </c>
      <c r="D1694" s="167" t="s">
        <v>232</v>
      </c>
      <c r="E1694" s="169">
        <v>1</v>
      </c>
      <c r="F1694" s="170">
        <v>142.16999999999999</v>
      </c>
      <c r="G1694" s="170">
        <v>142.16999999999999</v>
      </c>
    </row>
    <row r="1695" spans="1:7" ht="45" x14ac:dyDescent="0.25">
      <c r="A1695" s="167" t="s">
        <v>2333</v>
      </c>
      <c r="B1695" s="168" t="s">
        <v>2334</v>
      </c>
      <c r="C1695" s="167" t="s">
        <v>242</v>
      </c>
      <c r="D1695" s="167" t="s">
        <v>232</v>
      </c>
      <c r="E1695" s="169">
        <v>1</v>
      </c>
      <c r="F1695" s="170">
        <v>14.17</v>
      </c>
      <c r="G1695" s="170">
        <v>14.17</v>
      </c>
    </row>
    <row r="1696" spans="1:7" ht="22.5" x14ac:dyDescent="0.25">
      <c r="A1696" s="167" t="s">
        <v>2326</v>
      </c>
      <c r="B1696" s="168" t="s">
        <v>2327</v>
      </c>
      <c r="C1696" s="167" t="s">
        <v>242</v>
      </c>
      <c r="D1696" s="167" t="s">
        <v>232</v>
      </c>
      <c r="E1696" s="169">
        <v>1</v>
      </c>
      <c r="F1696" s="170">
        <v>15.03</v>
      </c>
      <c r="G1696" s="170">
        <v>15.03</v>
      </c>
    </row>
    <row r="1697" spans="1:7" x14ac:dyDescent="0.25">
      <c r="A1697" s="165"/>
      <c r="B1697" s="165"/>
      <c r="C1697" s="165"/>
      <c r="D1697" s="165"/>
      <c r="E1697" s="233" t="s">
        <v>234</v>
      </c>
      <c r="F1697" s="233"/>
      <c r="G1697" s="171">
        <v>288.33</v>
      </c>
    </row>
    <row r="1698" spans="1:7" x14ac:dyDescent="0.25">
      <c r="A1698" s="165"/>
      <c r="B1698" s="165"/>
      <c r="C1698" s="165"/>
      <c r="D1698" s="165"/>
      <c r="E1698" s="234" t="s">
        <v>235</v>
      </c>
      <c r="F1698" s="234"/>
      <c r="G1698" s="172">
        <v>298.81</v>
      </c>
    </row>
    <row r="1699" spans="1:7" x14ac:dyDescent="0.25">
      <c r="A1699" s="165"/>
      <c r="B1699" s="165"/>
      <c r="C1699" s="165"/>
      <c r="D1699" s="165"/>
      <c r="E1699" s="234" t="s">
        <v>259</v>
      </c>
      <c r="F1699" s="234"/>
      <c r="G1699" s="172">
        <v>10.48</v>
      </c>
    </row>
    <row r="1700" spans="1:7" x14ac:dyDescent="0.25">
      <c r="A1700" s="165"/>
      <c r="B1700" s="165"/>
      <c r="C1700" s="165"/>
      <c r="D1700" s="165"/>
      <c r="E1700" s="234" t="s">
        <v>236</v>
      </c>
      <c r="F1700" s="234"/>
      <c r="G1700" s="172">
        <v>298.81</v>
      </c>
    </row>
    <row r="1701" spans="1:7" x14ac:dyDescent="0.25">
      <c r="A1701" s="165"/>
      <c r="B1701" s="165"/>
      <c r="C1701" s="230"/>
      <c r="D1701" s="230"/>
      <c r="E1701" s="165"/>
      <c r="F1701" s="165"/>
      <c r="G1701" s="165"/>
    </row>
    <row r="1702" spans="1:7" x14ac:dyDescent="0.25">
      <c r="A1702" s="231" t="s">
        <v>2335</v>
      </c>
      <c r="B1702" s="231"/>
      <c r="C1702" s="231"/>
      <c r="D1702" s="231"/>
      <c r="E1702" s="231"/>
      <c r="F1702" s="231"/>
      <c r="G1702" s="231"/>
    </row>
    <row r="1703" spans="1:7" ht="22.5" x14ac:dyDescent="0.25">
      <c r="A1703" s="232" t="s">
        <v>1130</v>
      </c>
      <c r="B1703" s="232"/>
      <c r="C1703" s="166" t="s">
        <v>226</v>
      </c>
      <c r="D1703" s="166" t="s">
        <v>227</v>
      </c>
      <c r="E1703" s="166" t="s">
        <v>228</v>
      </c>
      <c r="F1703" s="166" t="s">
        <v>229</v>
      </c>
      <c r="G1703" s="166" t="s">
        <v>3</v>
      </c>
    </row>
    <row r="1704" spans="1:7" ht="33.75" x14ac:dyDescent="0.25">
      <c r="A1704" s="167" t="s">
        <v>2336</v>
      </c>
      <c r="B1704" s="168" t="s">
        <v>2337</v>
      </c>
      <c r="C1704" s="167" t="s">
        <v>242</v>
      </c>
      <c r="D1704" s="167" t="s">
        <v>128</v>
      </c>
      <c r="E1704" s="169">
        <v>5.3300000000000001E-5</v>
      </c>
      <c r="F1704" s="170">
        <v>80792.11</v>
      </c>
      <c r="G1704" s="170">
        <v>4.3062194629999997</v>
      </c>
    </row>
    <row r="1705" spans="1:7" ht="78.75" x14ac:dyDescent="0.25">
      <c r="A1705" s="167" t="s">
        <v>2338</v>
      </c>
      <c r="B1705" s="168" t="s">
        <v>2339</v>
      </c>
      <c r="C1705" s="167" t="s">
        <v>242</v>
      </c>
      <c r="D1705" s="167" t="s">
        <v>128</v>
      </c>
      <c r="E1705" s="169">
        <v>5.3300000000000001E-5</v>
      </c>
      <c r="F1705" s="170">
        <v>31911.09</v>
      </c>
      <c r="G1705" s="170">
        <v>1.700861097</v>
      </c>
    </row>
    <row r="1706" spans="1:7" x14ac:dyDescent="0.25">
      <c r="A1706" s="165"/>
      <c r="B1706" s="165"/>
      <c r="C1706" s="165"/>
      <c r="D1706" s="165"/>
      <c r="E1706" s="233" t="s">
        <v>1138</v>
      </c>
      <c r="F1706" s="233"/>
      <c r="G1706" s="171">
        <v>6.01</v>
      </c>
    </row>
    <row r="1707" spans="1:7" x14ac:dyDescent="0.25">
      <c r="A1707" s="165"/>
      <c r="B1707" s="165"/>
      <c r="C1707" s="165"/>
      <c r="D1707" s="165"/>
      <c r="E1707" s="234" t="s">
        <v>235</v>
      </c>
      <c r="F1707" s="234"/>
      <c r="G1707" s="172">
        <v>6</v>
      </c>
    </row>
    <row r="1708" spans="1:7" x14ac:dyDescent="0.25">
      <c r="A1708" s="165"/>
      <c r="B1708" s="165"/>
      <c r="C1708" s="165"/>
      <c r="D1708" s="165"/>
      <c r="E1708" s="234" t="s">
        <v>237</v>
      </c>
      <c r="F1708" s="234"/>
      <c r="G1708" s="172">
        <v>0</v>
      </c>
    </row>
    <row r="1709" spans="1:7" x14ac:dyDescent="0.25">
      <c r="A1709" s="165"/>
      <c r="B1709" s="165"/>
      <c r="C1709" s="165"/>
      <c r="D1709" s="165"/>
      <c r="E1709" s="234" t="s">
        <v>236</v>
      </c>
      <c r="F1709" s="234"/>
      <c r="G1709" s="172">
        <v>6</v>
      </c>
    </row>
    <row r="1710" spans="1:7" x14ac:dyDescent="0.25">
      <c r="A1710" s="165"/>
      <c r="B1710" s="165"/>
      <c r="C1710" s="230"/>
      <c r="D1710" s="230"/>
      <c r="E1710" s="165"/>
      <c r="F1710" s="165"/>
      <c r="G1710" s="165"/>
    </row>
    <row r="1711" spans="1:7" x14ac:dyDescent="0.25">
      <c r="A1711" s="231" t="s">
        <v>2340</v>
      </c>
      <c r="B1711" s="231"/>
      <c r="C1711" s="231"/>
      <c r="D1711" s="231"/>
      <c r="E1711" s="231"/>
      <c r="F1711" s="231"/>
      <c r="G1711" s="231"/>
    </row>
    <row r="1712" spans="1:7" ht="22.5" x14ac:dyDescent="0.25">
      <c r="A1712" s="232" t="s">
        <v>1130</v>
      </c>
      <c r="B1712" s="232"/>
      <c r="C1712" s="166" t="s">
        <v>226</v>
      </c>
      <c r="D1712" s="166" t="s">
        <v>227</v>
      </c>
      <c r="E1712" s="166" t="s">
        <v>228</v>
      </c>
      <c r="F1712" s="166" t="s">
        <v>229</v>
      </c>
      <c r="G1712" s="166" t="s">
        <v>3</v>
      </c>
    </row>
    <row r="1713" spans="1:7" ht="33.75" x14ac:dyDescent="0.25">
      <c r="A1713" s="167" t="s">
        <v>2336</v>
      </c>
      <c r="B1713" s="168" t="s">
        <v>2337</v>
      </c>
      <c r="C1713" s="167" t="s">
        <v>242</v>
      </c>
      <c r="D1713" s="167" t="s">
        <v>128</v>
      </c>
      <c r="E1713" s="169">
        <v>7.4000000000000003E-6</v>
      </c>
      <c r="F1713" s="170">
        <v>80792.11</v>
      </c>
      <c r="G1713" s="170">
        <v>0.59786161400000004</v>
      </c>
    </row>
    <row r="1714" spans="1:7" ht="78.75" x14ac:dyDescent="0.25">
      <c r="A1714" s="167" t="s">
        <v>2338</v>
      </c>
      <c r="B1714" s="168" t="s">
        <v>2339</v>
      </c>
      <c r="C1714" s="167" t="s">
        <v>242</v>
      </c>
      <c r="D1714" s="167" t="s">
        <v>128</v>
      </c>
      <c r="E1714" s="169">
        <v>7.4000000000000003E-6</v>
      </c>
      <c r="F1714" s="170">
        <v>31911.09</v>
      </c>
      <c r="G1714" s="170">
        <v>0.23614206600000001</v>
      </c>
    </row>
    <row r="1715" spans="1:7" x14ac:dyDescent="0.25">
      <c r="A1715" s="165"/>
      <c r="B1715" s="165"/>
      <c r="C1715" s="165"/>
      <c r="D1715" s="165"/>
      <c r="E1715" s="233" t="s">
        <v>1138</v>
      </c>
      <c r="F1715" s="233"/>
      <c r="G1715" s="171">
        <v>0.84</v>
      </c>
    </row>
    <row r="1716" spans="1:7" x14ac:dyDescent="0.25">
      <c r="A1716" s="165"/>
      <c r="B1716" s="165"/>
      <c r="C1716" s="165"/>
      <c r="D1716" s="165"/>
      <c r="E1716" s="234" t="s">
        <v>235</v>
      </c>
      <c r="F1716" s="234"/>
      <c r="G1716" s="172">
        <v>0.82</v>
      </c>
    </row>
    <row r="1717" spans="1:7" x14ac:dyDescent="0.25">
      <c r="A1717" s="165"/>
      <c r="B1717" s="165"/>
      <c r="C1717" s="165"/>
      <c r="D1717" s="165"/>
      <c r="E1717" s="234" t="s">
        <v>237</v>
      </c>
      <c r="F1717" s="234"/>
      <c r="G1717" s="172">
        <v>0</v>
      </c>
    </row>
    <row r="1718" spans="1:7" x14ac:dyDescent="0.25">
      <c r="A1718" s="165"/>
      <c r="B1718" s="165"/>
      <c r="C1718" s="165"/>
      <c r="D1718" s="165"/>
      <c r="E1718" s="234" t="s">
        <v>236</v>
      </c>
      <c r="F1718" s="234"/>
      <c r="G1718" s="172">
        <v>0.82</v>
      </c>
    </row>
    <row r="1719" spans="1:7" x14ac:dyDescent="0.25">
      <c r="A1719" s="165"/>
      <c r="B1719" s="165"/>
      <c r="C1719" s="230"/>
      <c r="D1719" s="230"/>
      <c r="E1719" s="165"/>
      <c r="F1719" s="165"/>
      <c r="G1719" s="165"/>
    </row>
    <row r="1720" spans="1:7" x14ac:dyDescent="0.25">
      <c r="A1720" s="231" t="s">
        <v>2341</v>
      </c>
      <c r="B1720" s="231"/>
      <c r="C1720" s="231"/>
      <c r="D1720" s="231"/>
      <c r="E1720" s="231"/>
      <c r="F1720" s="231"/>
      <c r="G1720" s="231"/>
    </row>
    <row r="1721" spans="1:7" ht="22.5" x14ac:dyDescent="0.25">
      <c r="A1721" s="232" t="s">
        <v>243</v>
      </c>
      <c r="B1721" s="232"/>
      <c r="C1721" s="166" t="s">
        <v>226</v>
      </c>
      <c r="D1721" s="166" t="s">
        <v>227</v>
      </c>
      <c r="E1721" s="166" t="s">
        <v>228</v>
      </c>
      <c r="F1721" s="166" t="s">
        <v>229</v>
      </c>
      <c r="G1721" s="166" t="s">
        <v>3</v>
      </c>
    </row>
    <row r="1722" spans="1:7" x14ac:dyDescent="0.25">
      <c r="A1722" s="167" t="s">
        <v>2342</v>
      </c>
      <c r="B1722" s="168" t="s">
        <v>2343</v>
      </c>
      <c r="C1722" s="167" t="s">
        <v>242</v>
      </c>
      <c r="D1722" s="167" t="s">
        <v>232</v>
      </c>
      <c r="E1722" s="169">
        <v>9.4000000000000004E-3</v>
      </c>
      <c r="F1722" s="170">
        <v>8.59</v>
      </c>
      <c r="G1722" s="170">
        <v>8.0745999999999998E-2</v>
      </c>
    </row>
    <row r="1723" spans="1:7" x14ac:dyDescent="0.25">
      <c r="A1723" s="165"/>
      <c r="B1723" s="165"/>
      <c r="C1723" s="165"/>
      <c r="D1723" s="165"/>
      <c r="E1723" s="233" t="s">
        <v>244</v>
      </c>
      <c r="F1723" s="233"/>
      <c r="G1723" s="171">
        <v>0.08</v>
      </c>
    </row>
    <row r="1724" spans="1:7" x14ac:dyDescent="0.25">
      <c r="A1724" s="165"/>
      <c r="B1724" s="165"/>
      <c r="C1724" s="165"/>
      <c r="D1724" s="165"/>
      <c r="E1724" s="234" t="s">
        <v>235</v>
      </c>
      <c r="F1724" s="234"/>
      <c r="G1724" s="172">
        <v>0.17</v>
      </c>
    </row>
    <row r="1725" spans="1:7" x14ac:dyDescent="0.25">
      <c r="A1725" s="165"/>
      <c r="B1725" s="165"/>
      <c r="C1725" s="165"/>
      <c r="D1725" s="165"/>
      <c r="E1725" s="234" t="s">
        <v>259</v>
      </c>
      <c r="F1725" s="234"/>
      <c r="G1725" s="172">
        <v>0.09</v>
      </c>
    </row>
    <row r="1726" spans="1:7" x14ac:dyDescent="0.25">
      <c r="A1726" s="165"/>
      <c r="B1726" s="165"/>
      <c r="C1726" s="165"/>
      <c r="D1726" s="165"/>
      <c r="E1726" s="234" t="s">
        <v>236</v>
      </c>
      <c r="F1726" s="234"/>
      <c r="G1726" s="172">
        <v>0.17</v>
      </c>
    </row>
    <row r="1727" spans="1:7" x14ac:dyDescent="0.25">
      <c r="A1727" s="165"/>
      <c r="B1727" s="165"/>
      <c r="C1727" s="230"/>
      <c r="D1727" s="230"/>
      <c r="E1727" s="165"/>
      <c r="F1727" s="165"/>
      <c r="G1727" s="165"/>
    </row>
    <row r="1728" spans="1:7" x14ac:dyDescent="0.25">
      <c r="A1728" s="231" t="s">
        <v>2344</v>
      </c>
      <c r="B1728" s="231"/>
      <c r="C1728" s="231"/>
      <c r="D1728" s="231"/>
      <c r="E1728" s="231"/>
      <c r="F1728" s="231"/>
      <c r="G1728" s="231"/>
    </row>
    <row r="1729" spans="1:7" ht="22.5" x14ac:dyDescent="0.25">
      <c r="A1729" s="232" t="s">
        <v>1899</v>
      </c>
      <c r="B1729" s="232"/>
      <c r="C1729" s="166" t="s">
        <v>226</v>
      </c>
      <c r="D1729" s="166" t="s">
        <v>227</v>
      </c>
      <c r="E1729" s="166" t="s">
        <v>228</v>
      </c>
      <c r="F1729" s="166" t="s">
        <v>229</v>
      </c>
      <c r="G1729" s="166" t="s">
        <v>3</v>
      </c>
    </row>
    <row r="1730" spans="1:7" x14ac:dyDescent="0.25">
      <c r="A1730" s="167" t="s">
        <v>245</v>
      </c>
      <c r="B1730" s="168" t="s">
        <v>1900</v>
      </c>
      <c r="C1730" s="167" t="s">
        <v>242</v>
      </c>
      <c r="D1730" s="167" t="s">
        <v>232</v>
      </c>
      <c r="E1730" s="169">
        <v>1</v>
      </c>
      <c r="F1730" s="170">
        <v>2.83</v>
      </c>
      <c r="G1730" s="170">
        <v>2.83</v>
      </c>
    </row>
    <row r="1731" spans="1:7" ht="33.75" x14ac:dyDescent="0.25">
      <c r="A1731" s="167" t="s">
        <v>1944</v>
      </c>
      <c r="B1731" s="168" t="s">
        <v>1945</v>
      </c>
      <c r="C1731" s="167" t="s">
        <v>242</v>
      </c>
      <c r="D1731" s="167" t="s">
        <v>232</v>
      </c>
      <c r="E1731" s="169">
        <v>1</v>
      </c>
      <c r="F1731" s="170">
        <v>0.76</v>
      </c>
      <c r="G1731" s="170">
        <v>0.76</v>
      </c>
    </row>
    <row r="1732" spans="1:7" x14ac:dyDescent="0.25">
      <c r="A1732" s="167" t="s">
        <v>246</v>
      </c>
      <c r="B1732" s="168" t="s">
        <v>1903</v>
      </c>
      <c r="C1732" s="167" t="s">
        <v>242</v>
      </c>
      <c r="D1732" s="167" t="s">
        <v>232</v>
      </c>
      <c r="E1732" s="169">
        <v>1</v>
      </c>
      <c r="F1732" s="170">
        <v>0.81</v>
      </c>
      <c r="G1732" s="170">
        <v>0.81</v>
      </c>
    </row>
    <row r="1733" spans="1:7" ht="33.75" x14ac:dyDescent="0.25">
      <c r="A1733" s="167" t="s">
        <v>1946</v>
      </c>
      <c r="B1733" s="168" t="s">
        <v>1947</v>
      </c>
      <c r="C1733" s="167" t="s">
        <v>242</v>
      </c>
      <c r="D1733" s="167" t="s">
        <v>232</v>
      </c>
      <c r="E1733" s="169">
        <v>1</v>
      </c>
      <c r="F1733" s="170">
        <v>0.01</v>
      </c>
      <c r="G1733" s="170">
        <v>0.01</v>
      </c>
    </row>
    <row r="1734" spans="1:7" x14ac:dyDescent="0.25">
      <c r="A1734" s="167" t="s">
        <v>247</v>
      </c>
      <c r="B1734" s="168" t="s">
        <v>1906</v>
      </c>
      <c r="C1734" s="167" t="s">
        <v>242</v>
      </c>
      <c r="D1734" s="167" t="s">
        <v>232</v>
      </c>
      <c r="E1734" s="169">
        <v>1</v>
      </c>
      <c r="F1734" s="170">
        <v>0.06</v>
      </c>
      <c r="G1734" s="170">
        <v>0.06</v>
      </c>
    </row>
    <row r="1735" spans="1:7" x14ac:dyDescent="0.25">
      <c r="A1735" s="167" t="s">
        <v>248</v>
      </c>
      <c r="B1735" s="168" t="s">
        <v>1907</v>
      </c>
      <c r="C1735" s="167" t="s">
        <v>242</v>
      </c>
      <c r="D1735" s="167" t="s">
        <v>232</v>
      </c>
      <c r="E1735" s="169">
        <v>1</v>
      </c>
      <c r="F1735" s="170">
        <v>0.91</v>
      </c>
      <c r="G1735" s="170">
        <v>0.91</v>
      </c>
    </row>
    <row r="1736" spans="1:7" x14ac:dyDescent="0.25">
      <c r="A1736" s="165"/>
      <c r="B1736" s="165"/>
      <c r="C1736" s="165"/>
      <c r="D1736" s="165"/>
      <c r="E1736" s="233" t="s">
        <v>1908</v>
      </c>
      <c r="F1736" s="233"/>
      <c r="G1736" s="171">
        <v>5.38</v>
      </c>
    </row>
    <row r="1737" spans="1:7" ht="22.5" x14ac:dyDescent="0.25">
      <c r="A1737" s="232" t="s">
        <v>243</v>
      </c>
      <c r="B1737" s="232"/>
      <c r="C1737" s="166" t="s">
        <v>226</v>
      </c>
      <c r="D1737" s="166" t="s">
        <v>227</v>
      </c>
      <c r="E1737" s="166" t="s">
        <v>228</v>
      </c>
      <c r="F1737" s="166" t="s">
        <v>229</v>
      </c>
      <c r="G1737" s="166" t="s">
        <v>3</v>
      </c>
    </row>
    <row r="1738" spans="1:7" x14ac:dyDescent="0.25">
      <c r="A1738" s="167" t="s">
        <v>2342</v>
      </c>
      <c r="B1738" s="168" t="s">
        <v>2343</v>
      </c>
      <c r="C1738" s="167" t="s">
        <v>242</v>
      </c>
      <c r="D1738" s="167" t="s">
        <v>232</v>
      </c>
      <c r="E1738" s="169">
        <v>1</v>
      </c>
      <c r="F1738" s="170">
        <v>8.59</v>
      </c>
      <c r="G1738" s="170">
        <v>8.59</v>
      </c>
    </row>
    <row r="1739" spans="1:7" x14ac:dyDescent="0.25">
      <c r="A1739" s="165"/>
      <c r="B1739" s="165"/>
      <c r="C1739" s="165"/>
      <c r="D1739" s="165"/>
      <c r="E1739" s="233" t="s">
        <v>244</v>
      </c>
      <c r="F1739" s="233"/>
      <c r="G1739" s="171">
        <v>8.59</v>
      </c>
    </row>
    <row r="1740" spans="1:7" ht="22.5" x14ac:dyDescent="0.25">
      <c r="A1740" s="232" t="s">
        <v>231</v>
      </c>
      <c r="B1740" s="232"/>
      <c r="C1740" s="166" t="s">
        <v>226</v>
      </c>
      <c r="D1740" s="166" t="s">
        <v>227</v>
      </c>
      <c r="E1740" s="166" t="s">
        <v>228</v>
      </c>
      <c r="F1740" s="166" t="s">
        <v>229</v>
      </c>
      <c r="G1740" s="166" t="s">
        <v>3</v>
      </c>
    </row>
    <row r="1741" spans="1:7" ht="33.75" x14ac:dyDescent="0.25">
      <c r="A1741" s="167" t="s">
        <v>2345</v>
      </c>
      <c r="B1741" s="168" t="s">
        <v>2346</v>
      </c>
      <c r="C1741" s="167" t="s">
        <v>242</v>
      </c>
      <c r="D1741" s="167" t="s">
        <v>232</v>
      </c>
      <c r="E1741" s="169">
        <v>1</v>
      </c>
      <c r="F1741" s="170">
        <v>0.08</v>
      </c>
      <c r="G1741" s="170">
        <v>0.08</v>
      </c>
    </row>
    <row r="1742" spans="1:7" x14ac:dyDescent="0.25">
      <c r="A1742" s="165"/>
      <c r="B1742" s="165"/>
      <c r="C1742" s="165"/>
      <c r="D1742" s="165"/>
      <c r="E1742" s="233" t="s">
        <v>234</v>
      </c>
      <c r="F1742" s="233"/>
      <c r="G1742" s="171">
        <v>0.08</v>
      </c>
    </row>
    <row r="1743" spans="1:7" x14ac:dyDescent="0.25">
      <c r="A1743" s="165"/>
      <c r="B1743" s="165"/>
      <c r="C1743" s="165"/>
      <c r="D1743" s="165"/>
      <c r="E1743" s="234" t="s">
        <v>235</v>
      </c>
      <c r="F1743" s="234"/>
      <c r="G1743" s="172">
        <v>23.48</v>
      </c>
    </row>
    <row r="1744" spans="1:7" x14ac:dyDescent="0.25">
      <c r="A1744" s="165"/>
      <c r="B1744" s="165"/>
      <c r="C1744" s="165"/>
      <c r="D1744" s="165"/>
      <c r="E1744" s="234" t="s">
        <v>259</v>
      </c>
      <c r="F1744" s="234"/>
      <c r="G1744" s="172">
        <v>9.43</v>
      </c>
    </row>
    <row r="1745" spans="1:7" x14ac:dyDescent="0.25">
      <c r="A1745" s="165"/>
      <c r="B1745" s="165"/>
      <c r="C1745" s="165"/>
      <c r="D1745" s="165"/>
      <c r="E1745" s="234" t="s">
        <v>236</v>
      </c>
      <c r="F1745" s="234"/>
      <c r="G1745" s="172">
        <v>23.48</v>
      </c>
    </row>
    <row r="1746" spans="1:7" x14ac:dyDescent="0.25">
      <c r="A1746" s="165"/>
      <c r="B1746" s="165"/>
      <c r="C1746" s="230"/>
      <c r="D1746" s="230"/>
      <c r="E1746" s="165"/>
      <c r="F1746" s="165"/>
      <c r="G1746" s="165"/>
    </row>
    <row r="1747" spans="1:7" x14ac:dyDescent="0.25">
      <c r="A1747" s="231" t="s">
        <v>2347</v>
      </c>
      <c r="B1747" s="231"/>
      <c r="C1747" s="231"/>
      <c r="D1747" s="231"/>
      <c r="E1747" s="231"/>
      <c r="F1747" s="231"/>
      <c r="G1747" s="231"/>
    </row>
    <row r="1748" spans="1:7" ht="22.5" x14ac:dyDescent="0.25">
      <c r="A1748" s="232" t="s">
        <v>231</v>
      </c>
      <c r="B1748" s="232"/>
      <c r="C1748" s="166" t="s">
        <v>226</v>
      </c>
      <c r="D1748" s="166" t="s">
        <v>227</v>
      </c>
      <c r="E1748" s="166" t="s">
        <v>228</v>
      </c>
      <c r="F1748" s="166" t="s">
        <v>229</v>
      </c>
      <c r="G1748" s="166" t="s">
        <v>3</v>
      </c>
    </row>
    <row r="1749" spans="1:7" ht="67.5" x14ac:dyDescent="0.25">
      <c r="A1749" s="167" t="s">
        <v>2348</v>
      </c>
      <c r="B1749" s="168" t="s">
        <v>2349</v>
      </c>
      <c r="C1749" s="167" t="s">
        <v>242</v>
      </c>
      <c r="D1749" s="167" t="s">
        <v>232</v>
      </c>
      <c r="E1749" s="169">
        <v>1</v>
      </c>
      <c r="F1749" s="170">
        <v>6</v>
      </c>
      <c r="G1749" s="170">
        <v>6</v>
      </c>
    </row>
    <row r="1750" spans="1:7" ht="67.5" x14ac:dyDescent="0.25">
      <c r="A1750" s="167" t="s">
        <v>2350</v>
      </c>
      <c r="B1750" s="168" t="s">
        <v>2351</v>
      </c>
      <c r="C1750" s="167" t="s">
        <v>242</v>
      </c>
      <c r="D1750" s="167" t="s">
        <v>232</v>
      </c>
      <c r="E1750" s="169">
        <v>1</v>
      </c>
      <c r="F1750" s="170">
        <v>0.82</v>
      </c>
      <c r="G1750" s="170">
        <v>0.82</v>
      </c>
    </row>
    <row r="1751" spans="1:7" ht="22.5" x14ac:dyDescent="0.25">
      <c r="A1751" s="167" t="s">
        <v>2352</v>
      </c>
      <c r="B1751" s="168" t="s">
        <v>2353</v>
      </c>
      <c r="C1751" s="167" t="s">
        <v>242</v>
      </c>
      <c r="D1751" s="167" t="s">
        <v>232</v>
      </c>
      <c r="E1751" s="169">
        <v>1</v>
      </c>
      <c r="F1751" s="170">
        <v>14.05</v>
      </c>
      <c r="G1751" s="170">
        <v>14.05</v>
      </c>
    </row>
    <row r="1752" spans="1:7" x14ac:dyDescent="0.25">
      <c r="A1752" s="165"/>
      <c r="B1752" s="165"/>
      <c r="C1752" s="165"/>
      <c r="D1752" s="165"/>
      <c r="E1752" s="233" t="s">
        <v>234</v>
      </c>
      <c r="F1752" s="233"/>
      <c r="G1752" s="171">
        <v>20.87</v>
      </c>
    </row>
    <row r="1753" spans="1:7" x14ac:dyDescent="0.25">
      <c r="A1753" s="165"/>
      <c r="B1753" s="165"/>
      <c r="C1753" s="165"/>
      <c r="D1753" s="165"/>
      <c r="E1753" s="234" t="s">
        <v>235</v>
      </c>
      <c r="F1753" s="234"/>
      <c r="G1753" s="172">
        <v>30.3</v>
      </c>
    </row>
    <row r="1754" spans="1:7" x14ac:dyDescent="0.25">
      <c r="A1754" s="165"/>
      <c r="B1754" s="165"/>
      <c r="C1754" s="165"/>
      <c r="D1754" s="165"/>
      <c r="E1754" s="234" t="s">
        <v>259</v>
      </c>
      <c r="F1754" s="234"/>
      <c r="G1754" s="172">
        <v>9.43</v>
      </c>
    </row>
    <row r="1755" spans="1:7" x14ac:dyDescent="0.25">
      <c r="A1755" s="165"/>
      <c r="B1755" s="165"/>
      <c r="C1755" s="165"/>
      <c r="D1755" s="165"/>
      <c r="E1755" s="234" t="s">
        <v>236</v>
      </c>
      <c r="F1755" s="234"/>
      <c r="G1755" s="172">
        <v>30.3</v>
      </c>
    </row>
    <row r="1756" spans="1:7" x14ac:dyDescent="0.25">
      <c r="A1756" s="165"/>
      <c r="B1756" s="165"/>
      <c r="C1756" s="230"/>
      <c r="D1756" s="230"/>
      <c r="E1756" s="165"/>
      <c r="F1756" s="165"/>
      <c r="G1756" s="165"/>
    </row>
    <row r="1757" spans="1:7" x14ac:dyDescent="0.25">
      <c r="A1757" s="231" t="s">
        <v>2354</v>
      </c>
      <c r="B1757" s="231"/>
      <c r="C1757" s="231"/>
      <c r="D1757" s="231"/>
      <c r="E1757" s="231"/>
      <c r="F1757" s="231"/>
      <c r="G1757" s="231"/>
    </row>
    <row r="1758" spans="1:7" ht="22.5" x14ac:dyDescent="0.25">
      <c r="A1758" s="232" t="s">
        <v>1130</v>
      </c>
      <c r="B1758" s="232"/>
      <c r="C1758" s="166" t="s">
        <v>226</v>
      </c>
      <c r="D1758" s="166" t="s">
        <v>227</v>
      </c>
      <c r="E1758" s="166" t="s">
        <v>228</v>
      </c>
      <c r="F1758" s="166" t="s">
        <v>229</v>
      </c>
      <c r="G1758" s="166" t="s">
        <v>3</v>
      </c>
    </row>
    <row r="1759" spans="1:7" ht="33.75" x14ac:dyDescent="0.25">
      <c r="A1759" s="167" t="s">
        <v>2336</v>
      </c>
      <c r="B1759" s="168" t="s">
        <v>2337</v>
      </c>
      <c r="C1759" s="167" t="s">
        <v>242</v>
      </c>
      <c r="D1759" s="167" t="s">
        <v>128</v>
      </c>
      <c r="E1759" s="169">
        <v>6.6600000000000006E-5</v>
      </c>
      <c r="F1759" s="170">
        <v>80792.11</v>
      </c>
      <c r="G1759" s="170">
        <v>5.3807545259999996</v>
      </c>
    </row>
    <row r="1760" spans="1:7" ht="78.75" x14ac:dyDescent="0.25">
      <c r="A1760" s="167" t="s">
        <v>2338</v>
      </c>
      <c r="B1760" s="168" t="s">
        <v>2339</v>
      </c>
      <c r="C1760" s="167" t="s">
        <v>242</v>
      </c>
      <c r="D1760" s="167" t="s">
        <v>128</v>
      </c>
      <c r="E1760" s="169">
        <v>6.6600000000000006E-5</v>
      </c>
      <c r="F1760" s="170">
        <v>31911.09</v>
      </c>
      <c r="G1760" s="170">
        <v>2.1252785940000001</v>
      </c>
    </row>
    <row r="1761" spans="1:7" x14ac:dyDescent="0.25">
      <c r="A1761" s="165"/>
      <c r="B1761" s="165"/>
      <c r="C1761" s="165"/>
      <c r="D1761" s="165"/>
      <c r="E1761" s="233" t="s">
        <v>1138</v>
      </c>
      <c r="F1761" s="233"/>
      <c r="G1761" s="171">
        <v>7.51</v>
      </c>
    </row>
    <row r="1762" spans="1:7" x14ac:dyDescent="0.25">
      <c r="A1762" s="165"/>
      <c r="B1762" s="165"/>
      <c r="C1762" s="165"/>
      <c r="D1762" s="165"/>
      <c r="E1762" s="234" t="s">
        <v>235</v>
      </c>
      <c r="F1762" s="234"/>
      <c r="G1762" s="172">
        <v>7.5</v>
      </c>
    </row>
    <row r="1763" spans="1:7" x14ac:dyDescent="0.25">
      <c r="A1763" s="165"/>
      <c r="B1763" s="165"/>
      <c r="C1763" s="165"/>
      <c r="D1763" s="165"/>
      <c r="E1763" s="234" t="s">
        <v>237</v>
      </c>
      <c r="F1763" s="234"/>
      <c r="G1763" s="172">
        <v>0</v>
      </c>
    </row>
    <row r="1764" spans="1:7" x14ac:dyDescent="0.25">
      <c r="A1764" s="165"/>
      <c r="B1764" s="165"/>
      <c r="C1764" s="165"/>
      <c r="D1764" s="165"/>
      <c r="E1764" s="234" t="s">
        <v>236</v>
      </c>
      <c r="F1764" s="234"/>
      <c r="G1764" s="172">
        <v>7.5</v>
      </c>
    </row>
    <row r="1765" spans="1:7" x14ac:dyDescent="0.25">
      <c r="A1765" s="165"/>
      <c r="B1765" s="165"/>
      <c r="C1765" s="230"/>
      <c r="D1765" s="230"/>
      <c r="E1765" s="165"/>
      <c r="F1765" s="165"/>
      <c r="G1765" s="165"/>
    </row>
    <row r="1766" spans="1:7" x14ac:dyDescent="0.25">
      <c r="A1766" s="231" t="s">
        <v>2355</v>
      </c>
      <c r="B1766" s="231"/>
      <c r="C1766" s="231"/>
      <c r="D1766" s="231"/>
      <c r="E1766" s="231"/>
      <c r="F1766" s="231"/>
      <c r="G1766" s="231"/>
    </row>
    <row r="1767" spans="1:7" ht="22.5" x14ac:dyDescent="0.25">
      <c r="A1767" s="232" t="s">
        <v>225</v>
      </c>
      <c r="B1767" s="232"/>
      <c r="C1767" s="166" t="s">
        <v>226</v>
      </c>
      <c r="D1767" s="166" t="s">
        <v>227</v>
      </c>
      <c r="E1767" s="166" t="s">
        <v>228</v>
      </c>
      <c r="F1767" s="166" t="s">
        <v>229</v>
      </c>
      <c r="G1767" s="166" t="s">
        <v>3</v>
      </c>
    </row>
    <row r="1768" spans="1:7" x14ac:dyDescent="0.25">
      <c r="A1768" s="167" t="s">
        <v>2181</v>
      </c>
      <c r="B1768" s="168" t="s">
        <v>2182</v>
      </c>
      <c r="C1768" s="167" t="s">
        <v>242</v>
      </c>
      <c r="D1768" s="167" t="s">
        <v>241</v>
      </c>
      <c r="E1768" s="169">
        <v>7.88</v>
      </c>
      <c r="F1768" s="170">
        <v>6.6243999999999996</v>
      </c>
      <c r="G1768" s="170">
        <v>52.200271999999998</v>
      </c>
    </row>
    <row r="1769" spans="1:7" x14ac:dyDescent="0.25">
      <c r="A1769" s="165"/>
      <c r="B1769" s="165"/>
      <c r="C1769" s="165"/>
      <c r="D1769" s="165"/>
      <c r="E1769" s="233" t="s">
        <v>230</v>
      </c>
      <c r="F1769" s="233"/>
      <c r="G1769" s="171">
        <v>52.2</v>
      </c>
    </row>
    <row r="1770" spans="1:7" x14ac:dyDescent="0.25">
      <c r="A1770" s="165"/>
      <c r="B1770" s="165"/>
      <c r="C1770" s="165"/>
      <c r="D1770" s="165"/>
      <c r="E1770" s="234" t="s">
        <v>235</v>
      </c>
      <c r="F1770" s="234"/>
      <c r="G1770" s="172">
        <v>54.95</v>
      </c>
    </row>
    <row r="1771" spans="1:7" x14ac:dyDescent="0.25">
      <c r="A1771" s="165"/>
      <c r="B1771" s="165"/>
      <c r="C1771" s="165"/>
      <c r="D1771" s="165"/>
      <c r="E1771" s="234" t="s">
        <v>237</v>
      </c>
      <c r="F1771" s="234"/>
      <c r="G1771" s="172">
        <v>2.75</v>
      </c>
    </row>
    <row r="1772" spans="1:7" x14ac:dyDescent="0.25">
      <c r="A1772" s="165"/>
      <c r="B1772" s="165"/>
      <c r="C1772" s="165"/>
      <c r="D1772" s="165"/>
      <c r="E1772" s="234" t="s">
        <v>236</v>
      </c>
      <c r="F1772" s="234"/>
      <c r="G1772" s="172">
        <v>54.95</v>
      </c>
    </row>
    <row r="1773" spans="1:7" x14ac:dyDescent="0.25">
      <c r="A1773" s="165"/>
      <c r="B1773" s="165"/>
      <c r="C1773" s="230"/>
      <c r="D1773" s="230"/>
      <c r="E1773" s="165"/>
      <c r="F1773" s="165"/>
      <c r="G1773" s="165"/>
    </row>
    <row r="1774" spans="1:7" x14ac:dyDescent="0.25">
      <c r="A1774" s="231" t="s">
        <v>2356</v>
      </c>
      <c r="B1774" s="231"/>
      <c r="C1774" s="231"/>
      <c r="D1774" s="231"/>
      <c r="E1774" s="231"/>
      <c r="F1774" s="231"/>
      <c r="G1774" s="231"/>
    </row>
    <row r="1775" spans="1:7" ht="22.5" x14ac:dyDescent="0.25">
      <c r="A1775" s="232" t="s">
        <v>231</v>
      </c>
      <c r="B1775" s="232"/>
      <c r="C1775" s="166" t="s">
        <v>226</v>
      </c>
      <c r="D1775" s="166" t="s">
        <v>227</v>
      </c>
      <c r="E1775" s="166" t="s">
        <v>228</v>
      </c>
      <c r="F1775" s="166" t="s">
        <v>229</v>
      </c>
      <c r="G1775" s="166" t="s">
        <v>3</v>
      </c>
    </row>
    <row r="1776" spans="1:7" ht="67.5" x14ac:dyDescent="0.25">
      <c r="A1776" s="167" t="s">
        <v>2348</v>
      </c>
      <c r="B1776" s="168" t="s">
        <v>2349</v>
      </c>
      <c r="C1776" s="167" t="s">
        <v>242</v>
      </c>
      <c r="D1776" s="167" t="s">
        <v>232</v>
      </c>
      <c r="E1776" s="169">
        <v>1</v>
      </c>
      <c r="F1776" s="170">
        <v>6</v>
      </c>
      <c r="G1776" s="170">
        <v>6</v>
      </c>
    </row>
    <row r="1777" spans="1:7" ht="67.5" x14ac:dyDescent="0.25">
      <c r="A1777" s="167" t="s">
        <v>2350</v>
      </c>
      <c r="B1777" s="168" t="s">
        <v>2351</v>
      </c>
      <c r="C1777" s="167" t="s">
        <v>242</v>
      </c>
      <c r="D1777" s="167" t="s">
        <v>232</v>
      </c>
      <c r="E1777" s="169">
        <v>1</v>
      </c>
      <c r="F1777" s="170">
        <v>0.82</v>
      </c>
      <c r="G1777" s="170">
        <v>0.82</v>
      </c>
    </row>
    <row r="1778" spans="1:7" ht="67.5" x14ac:dyDescent="0.25">
      <c r="A1778" s="167" t="s">
        <v>2357</v>
      </c>
      <c r="B1778" s="168" t="s">
        <v>2358</v>
      </c>
      <c r="C1778" s="167" t="s">
        <v>242</v>
      </c>
      <c r="D1778" s="167" t="s">
        <v>232</v>
      </c>
      <c r="E1778" s="169">
        <v>1</v>
      </c>
      <c r="F1778" s="170">
        <v>7.5</v>
      </c>
      <c r="G1778" s="170">
        <v>7.5</v>
      </c>
    </row>
    <row r="1779" spans="1:7" ht="67.5" x14ac:dyDescent="0.25">
      <c r="A1779" s="167" t="s">
        <v>2359</v>
      </c>
      <c r="B1779" s="168" t="s">
        <v>2360</v>
      </c>
      <c r="C1779" s="167" t="s">
        <v>242</v>
      </c>
      <c r="D1779" s="167" t="s">
        <v>232</v>
      </c>
      <c r="E1779" s="169">
        <v>1</v>
      </c>
      <c r="F1779" s="170">
        <v>52.2</v>
      </c>
      <c r="G1779" s="170">
        <v>52.2</v>
      </c>
    </row>
    <row r="1780" spans="1:7" ht="22.5" x14ac:dyDescent="0.25">
      <c r="A1780" s="167" t="s">
        <v>2352</v>
      </c>
      <c r="B1780" s="168" t="s">
        <v>2353</v>
      </c>
      <c r="C1780" s="167" t="s">
        <v>242</v>
      </c>
      <c r="D1780" s="167" t="s">
        <v>232</v>
      </c>
      <c r="E1780" s="169">
        <v>1</v>
      </c>
      <c r="F1780" s="170">
        <v>14.05</v>
      </c>
      <c r="G1780" s="170">
        <v>14.05</v>
      </c>
    </row>
    <row r="1781" spans="1:7" x14ac:dyDescent="0.25">
      <c r="A1781" s="165"/>
      <c r="B1781" s="165"/>
      <c r="C1781" s="165"/>
      <c r="D1781" s="165"/>
      <c r="E1781" s="233" t="s">
        <v>234</v>
      </c>
      <c r="F1781" s="233"/>
      <c r="G1781" s="171">
        <v>80.569999999999993</v>
      </c>
    </row>
    <row r="1782" spans="1:7" x14ac:dyDescent="0.25">
      <c r="A1782" s="165"/>
      <c r="B1782" s="165"/>
      <c r="C1782" s="165"/>
      <c r="D1782" s="165"/>
      <c r="E1782" s="234" t="s">
        <v>235</v>
      </c>
      <c r="F1782" s="234"/>
      <c r="G1782" s="172">
        <v>92.75</v>
      </c>
    </row>
    <row r="1783" spans="1:7" x14ac:dyDescent="0.25">
      <c r="A1783" s="165"/>
      <c r="B1783" s="165"/>
      <c r="C1783" s="165"/>
      <c r="D1783" s="165"/>
      <c r="E1783" s="234" t="s">
        <v>259</v>
      </c>
      <c r="F1783" s="234"/>
      <c r="G1783" s="172">
        <v>12.18</v>
      </c>
    </row>
    <row r="1784" spans="1:7" x14ac:dyDescent="0.25">
      <c r="A1784" s="165"/>
      <c r="B1784" s="165"/>
      <c r="C1784" s="165"/>
      <c r="D1784" s="165"/>
      <c r="E1784" s="234" t="s">
        <v>236</v>
      </c>
      <c r="F1784" s="234"/>
      <c r="G1784" s="172">
        <v>92.75</v>
      </c>
    </row>
    <row r="1785" spans="1:7" x14ac:dyDescent="0.25">
      <c r="A1785" s="165"/>
      <c r="B1785" s="165"/>
      <c r="C1785" s="230"/>
      <c r="D1785" s="230"/>
      <c r="E1785" s="165"/>
      <c r="F1785" s="165"/>
      <c r="G1785" s="165"/>
    </row>
    <row r="1786" spans="1:7" x14ac:dyDescent="0.25">
      <c r="A1786" s="231" t="s">
        <v>2361</v>
      </c>
      <c r="B1786" s="231"/>
      <c r="C1786" s="231"/>
      <c r="D1786" s="231"/>
      <c r="E1786" s="231"/>
      <c r="F1786" s="231"/>
      <c r="G1786" s="231"/>
    </row>
    <row r="1787" spans="1:7" ht="22.5" x14ac:dyDescent="0.25">
      <c r="A1787" s="232" t="s">
        <v>225</v>
      </c>
      <c r="B1787" s="232"/>
      <c r="C1787" s="166" t="s">
        <v>226</v>
      </c>
      <c r="D1787" s="166" t="s">
        <v>227</v>
      </c>
      <c r="E1787" s="166" t="s">
        <v>228</v>
      </c>
      <c r="F1787" s="166" t="s">
        <v>229</v>
      </c>
      <c r="G1787" s="166" t="s">
        <v>3</v>
      </c>
    </row>
    <row r="1788" spans="1:7" ht="22.5" x14ac:dyDescent="0.25">
      <c r="A1788" s="167" t="s">
        <v>2362</v>
      </c>
      <c r="B1788" s="168" t="s">
        <v>2363</v>
      </c>
      <c r="C1788" s="167" t="s">
        <v>242</v>
      </c>
      <c r="D1788" s="167" t="s">
        <v>2364</v>
      </c>
      <c r="E1788" s="169">
        <v>0.16</v>
      </c>
      <c r="F1788" s="170">
        <v>129.94200000000001</v>
      </c>
      <c r="G1788" s="170">
        <v>20.79072</v>
      </c>
    </row>
    <row r="1789" spans="1:7" x14ac:dyDescent="0.25">
      <c r="A1789" s="165"/>
      <c r="B1789" s="165"/>
      <c r="C1789" s="165"/>
      <c r="D1789" s="165"/>
      <c r="E1789" s="233" t="s">
        <v>230</v>
      </c>
      <c r="F1789" s="233"/>
      <c r="G1789" s="171">
        <v>20.79</v>
      </c>
    </row>
    <row r="1790" spans="1:7" ht="22.5" x14ac:dyDescent="0.25">
      <c r="A1790" s="232" t="s">
        <v>231</v>
      </c>
      <c r="B1790" s="232"/>
      <c r="C1790" s="166" t="s">
        <v>226</v>
      </c>
      <c r="D1790" s="166" t="s">
        <v>227</v>
      </c>
      <c r="E1790" s="166" t="s">
        <v>228</v>
      </c>
      <c r="F1790" s="166" t="s">
        <v>229</v>
      </c>
      <c r="G1790" s="166" t="s">
        <v>3</v>
      </c>
    </row>
    <row r="1791" spans="1:7" ht="67.5" x14ac:dyDescent="0.25">
      <c r="A1791" s="167" t="s">
        <v>2365</v>
      </c>
      <c r="B1791" s="168" t="s">
        <v>2366</v>
      </c>
      <c r="C1791" s="167" t="s">
        <v>242</v>
      </c>
      <c r="D1791" s="167" t="s">
        <v>321</v>
      </c>
      <c r="E1791" s="169">
        <v>3.8199999999999998E-2</v>
      </c>
      <c r="F1791" s="170">
        <v>20.87</v>
      </c>
      <c r="G1791" s="170">
        <v>0.797234</v>
      </c>
    </row>
    <row r="1792" spans="1:7" ht="67.5" x14ac:dyDescent="0.25">
      <c r="A1792" s="167" t="s">
        <v>2367</v>
      </c>
      <c r="B1792" s="168" t="s">
        <v>2368</v>
      </c>
      <c r="C1792" s="167" t="s">
        <v>242</v>
      </c>
      <c r="D1792" s="167" t="s">
        <v>311</v>
      </c>
      <c r="E1792" s="169">
        <v>1.5699999999999999E-2</v>
      </c>
      <c r="F1792" s="170">
        <v>80.569999999999993</v>
      </c>
      <c r="G1792" s="170">
        <v>1.2649490000000001</v>
      </c>
    </row>
    <row r="1793" spans="1:7" ht="22.5" x14ac:dyDescent="0.25">
      <c r="A1793" s="167" t="s">
        <v>2352</v>
      </c>
      <c r="B1793" s="168" t="s">
        <v>2353</v>
      </c>
      <c r="C1793" s="167" t="s">
        <v>242</v>
      </c>
      <c r="D1793" s="167" t="s">
        <v>232</v>
      </c>
      <c r="E1793" s="169">
        <v>5.3900000000000003E-2</v>
      </c>
      <c r="F1793" s="170">
        <v>14.05</v>
      </c>
      <c r="G1793" s="170">
        <v>0.75729500000000005</v>
      </c>
    </row>
    <row r="1794" spans="1:7" x14ac:dyDescent="0.25">
      <c r="A1794" s="167" t="s">
        <v>328</v>
      </c>
      <c r="B1794" s="168" t="s">
        <v>233</v>
      </c>
      <c r="C1794" s="167" t="s">
        <v>242</v>
      </c>
      <c r="D1794" s="167" t="s">
        <v>232</v>
      </c>
      <c r="E1794" s="169">
        <v>5.3499999999999999E-2</v>
      </c>
      <c r="F1794" s="170">
        <v>12.64</v>
      </c>
      <c r="G1794" s="170">
        <v>0.67623999999999995</v>
      </c>
    </row>
    <row r="1795" spans="1:7" x14ac:dyDescent="0.25">
      <c r="A1795" s="165"/>
      <c r="B1795" s="165"/>
      <c r="C1795" s="165"/>
      <c r="D1795" s="165"/>
      <c r="E1795" s="233" t="s">
        <v>234</v>
      </c>
      <c r="F1795" s="233"/>
      <c r="G1795" s="171">
        <v>3.5</v>
      </c>
    </row>
    <row r="1796" spans="1:7" x14ac:dyDescent="0.25">
      <c r="A1796" s="165"/>
      <c r="B1796" s="165"/>
      <c r="C1796" s="165"/>
      <c r="D1796" s="165"/>
      <c r="E1796" s="234" t="s">
        <v>235</v>
      </c>
      <c r="F1796" s="234"/>
      <c r="G1796" s="172">
        <v>26.81</v>
      </c>
    </row>
    <row r="1797" spans="1:7" x14ac:dyDescent="0.25">
      <c r="A1797" s="165"/>
      <c r="B1797" s="165"/>
      <c r="C1797" s="165"/>
      <c r="D1797" s="165"/>
      <c r="E1797" s="234" t="s">
        <v>259</v>
      </c>
      <c r="F1797" s="234"/>
      <c r="G1797" s="172">
        <v>2.52</v>
      </c>
    </row>
    <row r="1798" spans="1:7" x14ac:dyDescent="0.25">
      <c r="A1798" s="165"/>
      <c r="B1798" s="165"/>
      <c r="C1798" s="165"/>
      <c r="D1798" s="165"/>
      <c r="E1798" s="234" t="s">
        <v>236</v>
      </c>
      <c r="F1798" s="234"/>
      <c r="G1798" s="172">
        <v>26.81</v>
      </c>
    </row>
    <row r="1799" spans="1:7" x14ac:dyDescent="0.25">
      <c r="A1799" s="165"/>
      <c r="B1799" s="165"/>
      <c r="C1799" s="230"/>
      <c r="D1799" s="230"/>
      <c r="E1799" s="165"/>
      <c r="F1799" s="165"/>
      <c r="G1799" s="165"/>
    </row>
    <row r="1800" spans="1:7" x14ac:dyDescent="0.25">
      <c r="A1800" s="231" t="s">
        <v>2369</v>
      </c>
      <c r="B1800" s="231"/>
      <c r="C1800" s="231"/>
      <c r="D1800" s="231"/>
      <c r="E1800" s="231"/>
      <c r="F1800" s="231"/>
      <c r="G1800" s="231"/>
    </row>
    <row r="1801" spans="1:7" ht="22.5" x14ac:dyDescent="0.25">
      <c r="A1801" s="232" t="s">
        <v>1899</v>
      </c>
      <c r="B1801" s="232"/>
      <c r="C1801" s="166" t="s">
        <v>226</v>
      </c>
      <c r="D1801" s="166" t="s">
        <v>227</v>
      </c>
      <c r="E1801" s="166" t="s">
        <v>228</v>
      </c>
      <c r="F1801" s="166" t="s">
        <v>229</v>
      </c>
      <c r="G1801" s="166" t="s">
        <v>3</v>
      </c>
    </row>
    <row r="1802" spans="1:7" x14ac:dyDescent="0.25">
      <c r="A1802" s="167" t="s">
        <v>245</v>
      </c>
      <c r="B1802" s="168" t="s">
        <v>1900</v>
      </c>
      <c r="C1802" s="167" t="s">
        <v>242</v>
      </c>
      <c r="D1802" s="167" t="s">
        <v>232</v>
      </c>
      <c r="E1802" s="169">
        <v>1</v>
      </c>
      <c r="F1802" s="170">
        <v>2.83</v>
      </c>
      <c r="G1802" s="170">
        <v>2.83</v>
      </c>
    </row>
    <row r="1803" spans="1:7" ht="33.75" x14ac:dyDescent="0.25">
      <c r="A1803" s="167" t="s">
        <v>1944</v>
      </c>
      <c r="B1803" s="168" t="s">
        <v>1945</v>
      </c>
      <c r="C1803" s="167" t="s">
        <v>242</v>
      </c>
      <c r="D1803" s="167" t="s">
        <v>232</v>
      </c>
      <c r="E1803" s="169">
        <v>1</v>
      </c>
      <c r="F1803" s="170">
        <v>0.76</v>
      </c>
      <c r="G1803" s="170">
        <v>0.76</v>
      </c>
    </row>
    <row r="1804" spans="1:7" x14ac:dyDescent="0.25">
      <c r="A1804" s="167" t="s">
        <v>246</v>
      </c>
      <c r="B1804" s="168" t="s">
        <v>1903</v>
      </c>
      <c r="C1804" s="167" t="s">
        <v>242</v>
      </c>
      <c r="D1804" s="167" t="s">
        <v>232</v>
      </c>
      <c r="E1804" s="169">
        <v>1</v>
      </c>
      <c r="F1804" s="170">
        <v>0.81</v>
      </c>
      <c r="G1804" s="170">
        <v>0.81</v>
      </c>
    </row>
    <row r="1805" spans="1:7" ht="33.75" x14ac:dyDescent="0.25">
      <c r="A1805" s="167" t="s">
        <v>1946</v>
      </c>
      <c r="B1805" s="168" t="s">
        <v>1947</v>
      </c>
      <c r="C1805" s="167" t="s">
        <v>242</v>
      </c>
      <c r="D1805" s="167" t="s">
        <v>232</v>
      </c>
      <c r="E1805" s="169">
        <v>1</v>
      </c>
      <c r="F1805" s="170">
        <v>0.01</v>
      </c>
      <c r="G1805" s="170">
        <v>0.01</v>
      </c>
    </row>
    <row r="1806" spans="1:7" x14ac:dyDescent="0.25">
      <c r="A1806" s="167" t="s">
        <v>247</v>
      </c>
      <c r="B1806" s="168" t="s">
        <v>1906</v>
      </c>
      <c r="C1806" s="167" t="s">
        <v>242</v>
      </c>
      <c r="D1806" s="167" t="s">
        <v>232</v>
      </c>
      <c r="E1806" s="169">
        <v>1</v>
      </c>
      <c r="F1806" s="170">
        <v>0.06</v>
      </c>
      <c r="G1806" s="170">
        <v>0.06</v>
      </c>
    </row>
    <row r="1807" spans="1:7" x14ac:dyDescent="0.25">
      <c r="A1807" s="167" t="s">
        <v>248</v>
      </c>
      <c r="B1807" s="168" t="s">
        <v>1907</v>
      </c>
      <c r="C1807" s="167" t="s">
        <v>242</v>
      </c>
      <c r="D1807" s="167" t="s">
        <v>232</v>
      </c>
      <c r="E1807" s="169">
        <v>1</v>
      </c>
      <c r="F1807" s="170">
        <v>0.91</v>
      </c>
      <c r="G1807" s="170">
        <v>0.91</v>
      </c>
    </row>
    <row r="1808" spans="1:7" x14ac:dyDescent="0.25">
      <c r="A1808" s="165"/>
      <c r="B1808" s="165"/>
      <c r="C1808" s="165"/>
      <c r="D1808" s="165"/>
      <c r="E1808" s="233" t="s">
        <v>1908</v>
      </c>
      <c r="F1808" s="233"/>
      <c r="G1808" s="171">
        <v>5.38</v>
      </c>
    </row>
    <row r="1809" spans="1:7" ht="22.5" x14ac:dyDescent="0.25">
      <c r="A1809" s="232" t="s">
        <v>243</v>
      </c>
      <c r="B1809" s="232"/>
      <c r="C1809" s="166" t="s">
        <v>226</v>
      </c>
      <c r="D1809" s="166" t="s">
        <v>227</v>
      </c>
      <c r="E1809" s="166" t="s">
        <v>228</v>
      </c>
      <c r="F1809" s="166" t="s">
        <v>229</v>
      </c>
      <c r="G1809" s="166" t="s">
        <v>3</v>
      </c>
    </row>
    <row r="1810" spans="1:7" x14ac:dyDescent="0.25">
      <c r="A1810" s="167" t="s">
        <v>2370</v>
      </c>
      <c r="B1810" s="168" t="s">
        <v>2371</v>
      </c>
      <c r="C1810" s="167" t="s">
        <v>242</v>
      </c>
      <c r="D1810" s="167" t="s">
        <v>232</v>
      </c>
      <c r="E1810" s="169">
        <v>1</v>
      </c>
      <c r="F1810" s="170">
        <v>8.59</v>
      </c>
      <c r="G1810" s="170">
        <v>8.59</v>
      </c>
    </row>
    <row r="1811" spans="1:7" x14ac:dyDescent="0.25">
      <c r="A1811" s="165"/>
      <c r="B1811" s="165"/>
      <c r="C1811" s="165"/>
      <c r="D1811" s="165"/>
      <c r="E1811" s="233" t="s">
        <v>244</v>
      </c>
      <c r="F1811" s="233"/>
      <c r="G1811" s="171">
        <v>8.59</v>
      </c>
    </row>
    <row r="1812" spans="1:7" ht="22.5" x14ac:dyDescent="0.25">
      <c r="A1812" s="232" t="s">
        <v>231</v>
      </c>
      <c r="B1812" s="232"/>
      <c r="C1812" s="166" t="s">
        <v>226</v>
      </c>
      <c r="D1812" s="166" t="s">
        <v>227</v>
      </c>
      <c r="E1812" s="166" t="s">
        <v>228</v>
      </c>
      <c r="F1812" s="166" t="s">
        <v>229</v>
      </c>
      <c r="G1812" s="166" t="s">
        <v>3</v>
      </c>
    </row>
    <row r="1813" spans="1:7" ht="33.75" x14ac:dyDescent="0.25">
      <c r="A1813" s="167" t="s">
        <v>2372</v>
      </c>
      <c r="B1813" s="168" t="s">
        <v>2373</v>
      </c>
      <c r="C1813" s="167" t="s">
        <v>242</v>
      </c>
      <c r="D1813" s="167" t="s">
        <v>232</v>
      </c>
      <c r="E1813" s="169">
        <v>1</v>
      </c>
      <c r="F1813" s="170">
        <v>0.11</v>
      </c>
      <c r="G1813" s="170">
        <v>0.11</v>
      </c>
    </row>
    <row r="1814" spans="1:7" x14ac:dyDescent="0.25">
      <c r="A1814" s="165"/>
      <c r="B1814" s="165"/>
      <c r="C1814" s="165"/>
      <c r="D1814" s="165"/>
      <c r="E1814" s="233" t="s">
        <v>234</v>
      </c>
      <c r="F1814" s="233"/>
      <c r="G1814" s="171">
        <v>0.11</v>
      </c>
    </row>
    <row r="1815" spans="1:7" x14ac:dyDescent="0.25">
      <c r="A1815" s="165"/>
      <c r="B1815" s="165"/>
      <c r="C1815" s="165"/>
      <c r="D1815" s="165"/>
      <c r="E1815" s="234" t="s">
        <v>235</v>
      </c>
      <c r="F1815" s="234"/>
      <c r="G1815" s="172">
        <v>23.42</v>
      </c>
    </row>
    <row r="1816" spans="1:7" x14ac:dyDescent="0.25">
      <c r="A1816" s="165"/>
      <c r="B1816" s="165"/>
      <c r="C1816" s="165"/>
      <c r="D1816" s="165"/>
      <c r="E1816" s="234" t="s">
        <v>259</v>
      </c>
      <c r="F1816" s="234"/>
      <c r="G1816" s="172">
        <v>9.34</v>
      </c>
    </row>
    <row r="1817" spans="1:7" x14ac:dyDescent="0.25">
      <c r="A1817" s="165"/>
      <c r="B1817" s="165"/>
      <c r="C1817" s="165"/>
      <c r="D1817" s="165"/>
      <c r="E1817" s="234" t="s">
        <v>236</v>
      </c>
      <c r="F1817" s="234"/>
      <c r="G1817" s="172">
        <v>23.42</v>
      </c>
    </row>
    <row r="1818" spans="1:7" x14ac:dyDescent="0.25">
      <c r="A1818" s="165"/>
      <c r="B1818" s="165"/>
      <c r="C1818" s="230"/>
      <c r="D1818" s="230"/>
      <c r="E1818" s="165"/>
      <c r="F1818" s="165"/>
      <c r="G1818" s="165"/>
    </row>
    <row r="1819" spans="1:7" x14ac:dyDescent="0.25">
      <c r="A1819" s="231" t="s">
        <v>2374</v>
      </c>
      <c r="B1819" s="231"/>
      <c r="C1819" s="231"/>
      <c r="D1819" s="231"/>
      <c r="E1819" s="231"/>
      <c r="F1819" s="231"/>
      <c r="G1819" s="231"/>
    </row>
    <row r="1820" spans="1:7" ht="22.5" x14ac:dyDescent="0.25">
      <c r="A1820" s="232" t="s">
        <v>225</v>
      </c>
      <c r="B1820" s="232"/>
      <c r="C1820" s="166" t="s">
        <v>226</v>
      </c>
      <c r="D1820" s="166" t="s">
        <v>227</v>
      </c>
      <c r="E1820" s="166" t="s">
        <v>228</v>
      </c>
      <c r="F1820" s="166" t="s">
        <v>229</v>
      </c>
      <c r="G1820" s="166" t="s">
        <v>3</v>
      </c>
    </row>
    <row r="1821" spans="1:7" x14ac:dyDescent="0.25">
      <c r="A1821" s="167" t="s">
        <v>1442</v>
      </c>
      <c r="B1821" s="168" t="s">
        <v>1443</v>
      </c>
      <c r="C1821" s="167" t="s">
        <v>242</v>
      </c>
      <c r="D1821" s="167" t="s">
        <v>241</v>
      </c>
      <c r="E1821" s="169">
        <v>5.7500000000000002E-2</v>
      </c>
      <c r="F1821" s="170">
        <v>16.966999999999999</v>
      </c>
      <c r="G1821" s="170">
        <v>0.97560250000000004</v>
      </c>
    </row>
    <row r="1822" spans="1:7" ht="22.5" x14ac:dyDescent="0.25">
      <c r="A1822" s="167" t="s">
        <v>1450</v>
      </c>
      <c r="B1822" s="168" t="s">
        <v>1451</v>
      </c>
      <c r="C1822" s="167" t="s">
        <v>242</v>
      </c>
      <c r="D1822" s="167" t="s">
        <v>241</v>
      </c>
      <c r="E1822" s="169">
        <v>0.1908</v>
      </c>
      <c r="F1822" s="170">
        <v>28</v>
      </c>
      <c r="G1822" s="170">
        <v>5.3423999999999996</v>
      </c>
    </row>
    <row r="1823" spans="1:7" x14ac:dyDescent="0.25">
      <c r="A1823" s="165"/>
      <c r="B1823" s="165"/>
      <c r="C1823" s="165"/>
      <c r="D1823" s="165"/>
      <c r="E1823" s="233" t="s">
        <v>230</v>
      </c>
      <c r="F1823" s="233"/>
      <c r="G1823" s="171">
        <v>6.32</v>
      </c>
    </row>
    <row r="1824" spans="1:7" ht="22.5" x14ac:dyDescent="0.25">
      <c r="A1824" s="232" t="s">
        <v>231</v>
      </c>
      <c r="B1824" s="232"/>
      <c r="C1824" s="166" t="s">
        <v>226</v>
      </c>
      <c r="D1824" s="166" t="s">
        <v>227</v>
      </c>
      <c r="E1824" s="166" t="s">
        <v>228</v>
      </c>
      <c r="F1824" s="166" t="s">
        <v>229</v>
      </c>
      <c r="G1824" s="166" t="s">
        <v>3</v>
      </c>
    </row>
    <row r="1825" spans="1:7" x14ac:dyDescent="0.25">
      <c r="A1825" s="167" t="s">
        <v>1446</v>
      </c>
      <c r="B1825" s="168" t="s">
        <v>1447</v>
      </c>
      <c r="C1825" s="167" t="s">
        <v>242</v>
      </c>
      <c r="D1825" s="167" t="s">
        <v>232</v>
      </c>
      <c r="E1825" s="169">
        <v>6.3500000000000001E-2</v>
      </c>
      <c r="F1825" s="170">
        <v>16.350000000000001</v>
      </c>
      <c r="G1825" s="170">
        <v>1.038225</v>
      </c>
    </row>
    <row r="1826" spans="1:7" x14ac:dyDescent="0.25">
      <c r="A1826" s="165"/>
      <c r="B1826" s="165"/>
      <c r="C1826" s="165"/>
      <c r="D1826" s="165"/>
      <c r="E1826" s="233" t="s">
        <v>234</v>
      </c>
      <c r="F1826" s="233"/>
      <c r="G1826" s="171">
        <v>1.04</v>
      </c>
    </row>
    <row r="1827" spans="1:7" x14ac:dyDescent="0.25">
      <c r="A1827" s="165"/>
      <c r="B1827" s="165"/>
      <c r="C1827" s="165"/>
      <c r="D1827" s="165"/>
      <c r="E1827" s="234" t="s">
        <v>235</v>
      </c>
      <c r="F1827" s="234"/>
      <c r="G1827" s="172">
        <v>8</v>
      </c>
    </row>
    <row r="1828" spans="1:7" x14ac:dyDescent="0.25">
      <c r="A1828" s="165"/>
      <c r="B1828" s="165"/>
      <c r="C1828" s="165"/>
      <c r="D1828" s="165"/>
      <c r="E1828" s="234" t="s">
        <v>259</v>
      </c>
      <c r="F1828" s="234"/>
      <c r="G1828" s="172">
        <v>0.64</v>
      </c>
    </row>
    <row r="1829" spans="1:7" x14ac:dyDescent="0.25">
      <c r="A1829" s="165"/>
      <c r="B1829" s="165"/>
      <c r="C1829" s="165"/>
      <c r="D1829" s="165"/>
      <c r="E1829" s="234" t="s">
        <v>236</v>
      </c>
      <c r="F1829" s="234"/>
      <c r="G1829" s="172">
        <v>8</v>
      </c>
    </row>
    <row r="1830" spans="1:7" x14ac:dyDescent="0.25">
      <c r="A1830" s="165"/>
      <c r="B1830" s="165"/>
      <c r="C1830" s="230"/>
      <c r="D1830" s="230"/>
      <c r="E1830" s="165"/>
      <c r="F1830" s="165"/>
      <c r="G1830" s="165"/>
    </row>
    <row r="1831" spans="1:7" x14ac:dyDescent="0.25">
      <c r="A1831" s="231" t="s">
        <v>2375</v>
      </c>
      <c r="B1831" s="231"/>
      <c r="C1831" s="231"/>
      <c r="D1831" s="231"/>
      <c r="E1831" s="231"/>
      <c r="F1831" s="231"/>
      <c r="G1831" s="231"/>
    </row>
    <row r="1832" spans="1:7" ht="22.5" x14ac:dyDescent="0.25">
      <c r="A1832" s="232" t="s">
        <v>243</v>
      </c>
      <c r="B1832" s="232"/>
      <c r="C1832" s="166" t="s">
        <v>226</v>
      </c>
      <c r="D1832" s="166" t="s">
        <v>227</v>
      </c>
      <c r="E1832" s="166" t="s">
        <v>228</v>
      </c>
      <c r="F1832" s="166" t="s">
        <v>229</v>
      </c>
      <c r="G1832" s="166" t="s">
        <v>3</v>
      </c>
    </row>
    <row r="1833" spans="1:7" x14ac:dyDescent="0.25">
      <c r="A1833" s="167" t="s">
        <v>2376</v>
      </c>
      <c r="B1833" s="168" t="s">
        <v>2377</v>
      </c>
      <c r="C1833" s="167" t="s">
        <v>242</v>
      </c>
      <c r="D1833" s="167" t="s">
        <v>232</v>
      </c>
      <c r="E1833" s="169">
        <v>9.4000000000000004E-3</v>
      </c>
      <c r="F1833" s="170">
        <v>8.59</v>
      </c>
      <c r="G1833" s="170">
        <v>8.0745999999999998E-2</v>
      </c>
    </row>
    <row r="1834" spans="1:7" x14ac:dyDescent="0.25">
      <c r="A1834" s="165"/>
      <c r="B1834" s="165"/>
      <c r="C1834" s="165"/>
      <c r="D1834" s="165"/>
      <c r="E1834" s="233" t="s">
        <v>244</v>
      </c>
      <c r="F1834" s="233"/>
      <c r="G1834" s="171">
        <v>0.08</v>
      </c>
    </row>
    <row r="1835" spans="1:7" x14ac:dyDescent="0.25">
      <c r="A1835" s="165"/>
      <c r="B1835" s="165"/>
      <c r="C1835" s="165"/>
      <c r="D1835" s="165"/>
      <c r="E1835" s="234" t="s">
        <v>235</v>
      </c>
      <c r="F1835" s="234"/>
      <c r="G1835" s="172">
        <v>0.17</v>
      </c>
    </row>
    <row r="1836" spans="1:7" x14ac:dyDescent="0.25">
      <c r="A1836" s="165"/>
      <c r="B1836" s="165"/>
      <c r="C1836" s="165"/>
      <c r="D1836" s="165"/>
      <c r="E1836" s="234" t="s">
        <v>259</v>
      </c>
      <c r="F1836" s="234"/>
      <c r="G1836" s="172">
        <v>0.09</v>
      </c>
    </row>
    <row r="1837" spans="1:7" x14ac:dyDescent="0.25">
      <c r="A1837" s="165"/>
      <c r="B1837" s="165"/>
      <c r="C1837" s="165"/>
      <c r="D1837" s="165"/>
      <c r="E1837" s="234" t="s">
        <v>236</v>
      </c>
      <c r="F1837" s="234"/>
      <c r="G1837" s="172">
        <v>0.17</v>
      </c>
    </row>
    <row r="1838" spans="1:7" x14ac:dyDescent="0.25">
      <c r="A1838" s="165"/>
      <c r="B1838" s="165"/>
      <c r="C1838" s="230"/>
      <c r="D1838" s="230"/>
      <c r="E1838" s="165"/>
      <c r="F1838" s="165"/>
      <c r="G1838" s="165"/>
    </row>
    <row r="1839" spans="1:7" x14ac:dyDescent="0.25">
      <c r="A1839" s="231" t="s">
        <v>2378</v>
      </c>
      <c r="B1839" s="231"/>
      <c r="C1839" s="231"/>
      <c r="D1839" s="231"/>
      <c r="E1839" s="231"/>
      <c r="F1839" s="231"/>
      <c r="G1839" s="231"/>
    </row>
    <row r="1840" spans="1:7" ht="22.5" x14ac:dyDescent="0.25">
      <c r="A1840" s="232" t="s">
        <v>1899</v>
      </c>
      <c r="B1840" s="232"/>
      <c r="C1840" s="166" t="s">
        <v>226</v>
      </c>
      <c r="D1840" s="166" t="s">
        <v>227</v>
      </c>
      <c r="E1840" s="166" t="s">
        <v>228</v>
      </c>
      <c r="F1840" s="166" t="s">
        <v>229</v>
      </c>
      <c r="G1840" s="166" t="s">
        <v>3</v>
      </c>
    </row>
    <row r="1841" spans="1:7" x14ac:dyDescent="0.25">
      <c r="A1841" s="167" t="s">
        <v>245</v>
      </c>
      <c r="B1841" s="168" t="s">
        <v>1900</v>
      </c>
      <c r="C1841" s="167" t="s">
        <v>242</v>
      </c>
      <c r="D1841" s="167" t="s">
        <v>232</v>
      </c>
      <c r="E1841" s="169">
        <v>1</v>
      </c>
      <c r="F1841" s="170">
        <v>2.83</v>
      </c>
      <c r="G1841" s="170">
        <v>2.83</v>
      </c>
    </row>
    <row r="1842" spans="1:7" ht="22.5" x14ac:dyDescent="0.25">
      <c r="A1842" s="167" t="s">
        <v>2379</v>
      </c>
      <c r="B1842" s="168" t="s">
        <v>2380</v>
      </c>
      <c r="C1842" s="167" t="s">
        <v>242</v>
      </c>
      <c r="D1842" s="167" t="s">
        <v>232</v>
      </c>
      <c r="E1842" s="169">
        <v>1</v>
      </c>
      <c r="F1842" s="170">
        <v>1.58</v>
      </c>
      <c r="G1842" s="170">
        <v>1.58</v>
      </c>
    </row>
    <row r="1843" spans="1:7" x14ac:dyDescent="0.25">
      <c r="A1843" s="167" t="s">
        <v>246</v>
      </c>
      <c r="B1843" s="168" t="s">
        <v>1903</v>
      </c>
      <c r="C1843" s="167" t="s">
        <v>242</v>
      </c>
      <c r="D1843" s="167" t="s">
        <v>232</v>
      </c>
      <c r="E1843" s="169">
        <v>1</v>
      </c>
      <c r="F1843" s="170">
        <v>0.81</v>
      </c>
      <c r="G1843" s="170">
        <v>0.81</v>
      </c>
    </row>
    <row r="1844" spans="1:7" ht="33.75" x14ac:dyDescent="0.25">
      <c r="A1844" s="167" t="s">
        <v>2381</v>
      </c>
      <c r="B1844" s="168" t="s">
        <v>2382</v>
      </c>
      <c r="C1844" s="167" t="s">
        <v>242</v>
      </c>
      <c r="D1844" s="167" t="s">
        <v>232</v>
      </c>
      <c r="E1844" s="169">
        <v>1</v>
      </c>
      <c r="F1844" s="170">
        <v>1.07</v>
      </c>
      <c r="G1844" s="170">
        <v>1.07</v>
      </c>
    </row>
    <row r="1845" spans="1:7" x14ac:dyDescent="0.25">
      <c r="A1845" s="167" t="s">
        <v>247</v>
      </c>
      <c r="B1845" s="168" t="s">
        <v>1906</v>
      </c>
      <c r="C1845" s="167" t="s">
        <v>242</v>
      </c>
      <c r="D1845" s="167" t="s">
        <v>232</v>
      </c>
      <c r="E1845" s="169">
        <v>1</v>
      </c>
      <c r="F1845" s="170">
        <v>0.06</v>
      </c>
      <c r="G1845" s="170">
        <v>0.06</v>
      </c>
    </row>
    <row r="1846" spans="1:7" x14ac:dyDescent="0.25">
      <c r="A1846" s="167" t="s">
        <v>248</v>
      </c>
      <c r="B1846" s="168" t="s">
        <v>1907</v>
      </c>
      <c r="C1846" s="167" t="s">
        <v>242</v>
      </c>
      <c r="D1846" s="167" t="s">
        <v>232</v>
      </c>
      <c r="E1846" s="169">
        <v>1</v>
      </c>
      <c r="F1846" s="170">
        <v>0.91</v>
      </c>
      <c r="G1846" s="170">
        <v>0.91</v>
      </c>
    </row>
    <row r="1847" spans="1:7" x14ac:dyDescent="0.25">
      <c r="A1847" s="165"/>
      <c r="B1847" s="165"/>
      <c r="C1847" s="165"/>
      <c r="D1847" s="165"/>
      <c r="E1847" s="233" t="s">
        <v>1908</v>
      </c>
      <c r="F1847" s="233"/>
      <c r="G1847" s="171">
        <v>7.26</v>
      </c>
    </row>
    <row r="1848" spans="1:7" ht="22.5" x14ac:dyDescent="0.25">
      <c r="A1848" s="232" t="s">
        <v>243</v>
      </c>
      <c r="B1848" s="232"/>
      <c r="C1848" s="166" t="s">
        <v>226</v>
      </c>
      <c r="D1848" s="166" t="s">
        <v>227</v>
      </c>
      <c r="E1848" s="166" t="s">
        <v>228</v>
      </c>
      <c r="F1848" s="166" t="s">
        <v>229</v>
      </c>
      <c r="G1848" s="166" t="s">
        <v>3</v>
      </c>
    </row>
    <row r="1849" spans="1:7" x14ac:dyDescent="0.25">
      <c r="A1849" s="167" t="s">
        <v>2376</v>
      </c>
      <c r="B1849" s="168" t="s">
        <v>2377</v>
      </c>
      <c r="C1849" s="167" t="s">
        <v>242</v>
      </c>
      <c r="D1849" s="167" t="s">
        <v>232</v>
      </c>
      <c r="E1849" s="169">
        <v>1</v>
      </c>
      <c r="F1849" s="170">
        <v>8.59</v>
      </c>
      <c r="G1849" s="170">
        <v>8.59</v>
      </c>
    </row>
    <row r="1850" spans="1:7" x14ac:dyDescent="0.25">
      <c r="A1850" s="165"/>
      <c r="B1850" s="165"/>
      <c r="C1850" s="165"/>
      <c r="D1850" s="165"/>
      <c r="E1850" s="233" t="s">
        <v>244</v>
      </c>
      <c r="F1850" s="233"/>
      <c r="G1850" s="171">
        <v>8.59</v>
      </c>
    </row>
    <row r="1851" spans="1:7" ht="22.5" x14ac:dyDescent="0.25">
      <c r="A1851" s="232" t="s">
        <v>231</v>
      </c>
      <c r="B1851" s="232"/>
      <c r="C1851" s="166" t="s">
        <v>226</v>
      </c>
      <c r="D1851" s="166" t="s">
        <v>227</v>
      </c>
      <c r="E1851" s="166" t="s">
        <v>228</v>
      </c>
      <c r="F1851" s="166" t="s">
        <v>229</v>
      </c>
      <c r="G1851" s="166" t="s">
        <v>3</v>
      </c>
    </row>
    <row r="1852" spans="1:7" ht="22.5" x14ac:dyDescent="0.25">
      <c r="A1852" s="167" t="s">
        <v>2383</v>
      </c>
      <c r="B1852" s="168" t="s">
        <v>2384</v>
      </c>
      <c r="C1852" s="167" t="s">
        <v>242</v>
      </c>
      <c r="D1852" s="167" t="s">
        <v>232</v>
      </c>
      <c r="E1852" s="169">
        <v>1</v>
      </c>
      <c r="F1852" s="170">
        <v>0.08</v>
      </c>
      <c r="G1852" s="170">
        <v>0.08</v>
      </c>
    </row>
    <row r="1853" spans="1:7" x14ac:dyDescent="0.25">
      <c r="A1853" s="165"/>
      <c r="B1853" s="165"/>
      <c r="C1853" s="165"/>
      <c r="D1853" s="165"/>
      <c r="E1853" s="233" t="s">
        <v>234</v>
      </c>
      <c r="F1853" s="233"/>
      <c r="G1853" s="171">
        <v>0.08</v>
      </c>
    </row>
    <row r="1854" spans="1:7" x14ac:dyDescent="0.25">
      <c r="A1854" s="165"/>
      <c r="B1854" s="165"/>
      <c r="C1854" s="165"/>
      <c r="D1854" s="165"/>
      <c r="E1854" s="234" t="s">
        <v>235</v>
      </c>
      <c r="F1854" s="234"/>
      <c r="G1854" s="172">
        <v>25.36</v>
      </c>
    </row>
    <row r="1855" spans="1:7" x14ac:dyDescent="0.25">
      <c r="A1855" s="165"/>
      <c r="B1855" s="165"/>
      <c r="C1855" s="165"/>
      <c r="D1855" s="165"/>
      <c r="E1855" s="234" t="s">
        <v>259</v>
      </c>
      <c r="F1855" s="234"/>
      <c r="G1855" s="172">
        <v>9.43</v>
      </c>
    </row>
    <row r="1856" spans="1:7" x14ac:dyDescent="0.25">
      <c r="A1856" s="165"/>
      <c r="B1856" s="165"/>
      <c r="C1856" s="165"/>
      <c r="D1856" s="165"/>
      <c r="E1856" s="234" t="s">
        <v>236</v>
      </c>
      <c r="F1856" s="234"/>
      <c r="G1856" s="172">
        <v>25.36</v>
      </c>
    </row>
    <row r="1857" spans="1:7" x14ac:dyDescent="0.25">
      <c r="A1857" s="165"/>
      <c r="B1857" s="165"/>
      <c r="C1857" s="230"/>
      <c r="D1857" s="230"/>
      <c r="E1857" s="165"/>
      <c r="F1857" s="165"/>
      <c r="G1857" s="165"/>
    </row>
    <row r="1858" spans="1:7" x14ac:dyDescent="0.25">
      <c r="A1858" s="231" t="s">
        <v>2385</v>
      </c>
      <c r="B1858" s="231"/>
      <c r="C1858" s="231"/>
      <c r="D1858" s="231"/>
      <c r="E1858" s="231"/>
      <c r="F1858" s="231"/>
      <c r="G1858" s="231"/>
    </row>
    <row r="1859" spans="1:7" ht="22.5" x14ac:dyDescent="0.25">
      <c r="A1859" s="232" t="s">
        <v>225</v>
      </c>
      <c r="B1859" s="232"/>
      <c r="C1859" s="166" t="s">
        <v>226</v>
      </c>
      <c r="D1859" s="166" t="s">
        <v>227</v>
      </c>
      <c r="E1859" s="166" t="s">
        <v>228</v>
      </c>
      <c r="F1859" s="166" t="s">
        <v>229</v>
      </c>
      <c r="G1859" s="166" t="s">
        <v>3</v>
      </c>
    </row>
    <row r="1860" spans="1:7" ht="56.25" x14ac:dyDescent="0.25">
      <c r="A1860" s="167" t="s">
        <v>2386</v>
      </c>
      <c r="B1860" s="168" t="s">
        <v>2387</v>
      </c>
      <c r="C1860" s="167" t="s">
        <v>242</v>
      </c>
      <c r="D1860" s="167" t="s">
        <v>133</v>
      </c>
      <c r="E1860" s="169">
        <v>1.163</v>
      </c>
      <c r="F1860" s="170">
        <v>4.3</v>
      </c>
      <c r="G1860" s="170">
        <v>5.0008999999999997</v>
      </c>
    </row>
    <row r="1861" spans="1:7" ht="22.5" x14ac:dyDescent="0.25">
      <c r="A1861" s="167" t="s">
        <v>2388</v>
      </c>
      <c r="B1861" s="168" t="s">
        <v>2389</v>
      </c>
      <c r="C1861" s="167" t="s">
        <v>242</v>
      </c>
      <c r="D1861" s="167" t="s">
        <v>238</v>
      </c>
      <c r="E1861" s="169">
        <v>6.0000000000000001E-3</v>
      </c>
      <c r="F1861" s="170">
        <v>24.2502</v>
      </c>
      <c r="G1861" s="170">
        <v>0.1455012</v>
      </c>
    </row>
    <row r="1862" spans="1:7" x14ac:dyDescent="0.25">
      <c r="A1862" s="165"/>
      <c r="B1862" s="165"/>
      <c r="C1862" s="165"/>
      <c r="D1862" s="165"/>
      <c r="E1862" s="233" t="s">
        <v>230</v>
      </c>
      <c r="F1862" s="233"/>
      <c r="G1862" s="171">
        <v>5.15</v>
      </c>
    </row>
    <row r="1863" spans="1:7" ht="22.5" x14ac:dyDescent="0.25">
      <c r="A1863" s="232" t="s">
        <v>231</v>
      </c>
      <c r="B1863" s="232"/>
      <c r="C1863" s="166" t="s">
        <v>226</v>
      </c>
      <c r="D1863" s="166" t="s">
        <v>227</v>
      </c>
      <c r="E1863" s="166" t="s">
        <v>228</v>
      </c>
      <c r="F1863" s="166" t="s">
        <v>229</v>
      </c>
      <c r="G1863" s="166" t="s">
        <v>3</v>
      </c>
    </row>
    <row r="1864" spans="1:7" ht="22.5" x14ac:dyDescent="0.25">
      <c r="A1864" s="167" t="s">
        <v>1054</v>
      </c>
      <c r="B1864" s="168" t="s">
        <v>1055</v>
      </c>
      <c r="C1864" s="167" t="s">
        <v>242</v>
      </c>
      <c r="D1864" s="167" t="s">
        <v>232</v>
      </c>
      <c r="E1864" s="169">
        <v>6.5000000000000002E-2</v>
      </c>
      <c r="F1864" s="170">
        <v>15.01</v>
      </c>
      <c r="G1864" s="170">
        <v>0.97565000000000002</v>
      </c>
    </row>
    <row r="1865" spans="1:7" x14ac:dyDescent="0.25">
      <c r="A1865" s="167" t="s">
        <v>328</v>
      </c>
      <c r="B1865" s="168" t="s">
        <v>233</v>
      </c>
      <c r="C1865" s="167" t="s">
        <v>242</v>
      </c>
      <c r="D1865" s="167" t="s">
        <v>232</v>
      </c>
      <c r="E1865" s="169">
        <v>3.2000000000000001E-2</v>
      </c>
      <c r="F1865" s="170">
        <v>12.64</v>
      </c>
      <c r="G1865" s="170">
        <v>0.40448000000000001</v>
      </c>
    </row>
    <row r="1866" spans="1:7" x14ac:dyDescent="0.25">
      <c r="A1866" s="165"/>
      <c r="B1866" s="165"/>
      <c r="C1866" s="165"/>
      <c r="D1866" s="165"/>
      <c r="E1866" s="233" t="s">
        <v>234</v>
      </c>
      <c r="F1866" s="233"/>
      <c r="G1866" s="171">
        <v>1.38</v>
      </c>
    </row>
    <row r="1867" spans="1:7" x14ac:dyDescent="0.25">
      <c r="A1867" s="165"/>
      <c r="B1867" s="165"/>
      <c r="C1867" s="165"/>
      <c r="D1867" s="165"/>
      <c r="E1867" s="234" t="s">
        <v>235</v>
      </c>
      <c r="F1867" s="234"/>
      <c r="G1867" s="172">
        <v>7.36</v>
      </c>
    </row>
    <row r="1868" spans="1:7" x14ac:dyDescent="0.25">
      <c r="A1868" s="165"/>
      <c r="B1868" s="165"/>
      <c r="C1868" s="165"/>
      <c r="D1868" s="165"/>
      <c r="E1868" s="234" t="s">
        <v>259</v>
      </c>
      <c r="F1868" s="234"/>
      <c r="G1868" s="172">
        <v>0.83</v>
      </c>
    </row>
    <row r="1869" spans="1:7" x14ac:dyDescent="0.25">
      <c r="A1869" s="165"/>
      <c r="B1869" s="165"/>
      <c r="C1869" s="165"/>
      <c r="D1869" s="165"/>
      <c r="E1869" s="234" t="s">
        <v>236</v>
      </c>
      <c r="F1869" s="234"/>
      <c r="G1869" s="172">
        <v>7.36</v>
      </c>
    </row>
    <row r="1870" spans="1:7" x14ac:dyDescent="0.25">
      <c r="A1870" s="165"/>
      <c r="B1870" s="165"/>
      <c r="C1870" s="230"/>
      <c r="D1870" s="230"/>
      <c r="E1870" s="165"/>
      <c r="F1870" s="165"/>
      <c r="G1870" s="165"/>
    </row>
    <row r="1871" spans="1:7" x14ac:dyDescent="0.25">
      <c r="A1871" s="231" t="s">
        <v>2390</v>
      </c>
      <c r="B1871" s="231"/>
      <c r="C1871" s="231"/>
      <c r="D1871" s="231"/>
      <c r="E1871" s="231"/>
      <c r="F1871" s="231"/>
      <c r="G1871" s="231"/>
    </row>
    <row r="1872" spans="1:7" ht="22.5" x14ac:dyDescent="0.25">
      <c r="A1872" s="232" t="s">
        <v>225</v>
      </c>
      <c r="B1872" s="232"/>
      <c r="C1872" s="166" t="s">
        <v>226</v>
      </c>
      <c r="D1872" s="166" t="s">
        <v>227</v>
      </c>
      <c r="E1872" s="166" t="s">
        <v>228</v>
      </c>
      <c r="F1872" s="166" t="s">
        <v>229</v>
      </c>
      <c r="G1872" s="166" t="s">
        <v>3</v>
      </c>
    </row>
    <row r="1873" spans="1:7" ht="67.5" x14ac:dyDescent="0.25">
      <c r="A1873" s="167" t="s">
        <v>2391</v>
      </c>
      <c r="B1873" s="168" t="s">
        <v>2392</v>
      </c>
      <c r="C1873" s="167" t="s">
        <v>242</v>
      </c>
      <c r="D1873" s="167" t="s">
        <v>2393</v>
      </c>
      <c r="E1873" s="169">
        <v>1</v>
      </c>
      <c r="F1873" s="170">
        <v>117.325</v>
      </c>
      <c r="G1873" s="170">
        <v>117.325</v>
      </c>
    </row>
    <row r="1874" spans="1:7" x14ac:dyDescent="0.25">
      <c r="A1874" s="167" t="s">
        <v>2394</v>
      </c>
      <c r="B1874" s="168" t="s">
        <v>2395</v>
      </c>
      <c r="C1874" s="167" t="s">
        <v>242</v>
      </c>
      <c r="D1874" s="167" t="s">
        <v>238</v>
      </c>
      <c r="E1874" s="169">
        <v>1.0999999999999999E-2</v>
      </c>
      <c r="F1874" s="170">
        <v>28.410699999999999</v>
      </c>
      <c r="G1874" s="170">
        <v>0.31251770000000001</v>
      </c>
    </row>
    <row r="1875" spans="1:7" ht="22.5" x14ac:dyDescent="0.25">
      <c r="A1875" s="167" t="s">
        <v>2396</v>
      </c>
      <c r="B1875" s="168" t="s">
        <v>2397</v>
      </c>
      <c r="C1875" s="167" t="s">
        <v>242</v>
      </c>
      <c r="D1875" s="167" t="s">
        <v>238</v>
      </c>
      <c r="E1875" s="169">
        <v>2.4E-2</v>
      </c>
      <c r="F1875" s="170">
        <v>21.569800000000001</v>
      </c>
      <c r="G1875" s="170">
        <v>0.5176752</v>
      </c>
    </row>
    <row r="1876" spans="1:7" x14ac:dyDescent="0.25">
      <c r="A1876" s="165"/>
      <c r="B1876" s="165"/>
      <c r="C1876" s="165"/>
      <c r="D1876" s="165"/>
      <c r="E1876" s="233" t="s">
        <v>230</v>
      </c>
      <c r="F1876" s="233"/>
      <c r="G1876" s="171">
        <v>118.16</v>
      </c>
    </row>
    <row r="1877" spans="1:7" ht="22.5" x14ac:dyDescent="0.25">
      <c r="A1877" s="232" t="s">
        <v>231</v>
      </c>
      <c r="B1877" s="232"/>
      <c r="C1877" s="166" t="s">
        <v>226</v>
      </c>
      <c r="D1877" s="166" t="s">
        <v>227</v>
      </c>
      <c r="E1877" s="166" t="s">
        <v>228</v>
      </c>
      <c r="F1877" s="166" t="s">
        <v>229</v>
      </c>
      <c r="G1877" s="166" t="s">
        <v>3</v>
      </c>
    </row>
    <row r="1878" spans="1:7" ht="22.5" x14ac:dyDescent="0.25">
      <c r="A1878" s="167" t="s">
        <v>1054</v>
      </c>
      <c r="B1878" s="168" t="s">
        <v>1055</v>
      </c>
      <c r="C1878" s="167" t="s">
        <v>242</v>
      </c>
      <c r="D1878" s="167" t="s">
        <v>232</v>
      </c>
      <c r="E1878" s="169">
        <v>2.7410000000000001</v>
      </c>
      <c r="F1878" s="170">
        <v>15.01</v>
      </c>
      <c r="G1878" s="170">
        <v>41.142409999999998</v>
      </c>
    </row>
    <row r="1879" spans="1:7" x14ac:dyDescent="0.25">
      <c r="A1879" s="167" t="s">
        <v>328</v>
      </c>
      <c r="B1879" s="168" t="s">
        <v>233</v>
      </c>
      <c r="C1879" s="167" t="s">
        <v>242</v>
      </c>
      <c r="D1879" s="167" t="s">
        <v>232</v>
      </c>
      <c r="E1879" s="169">
        <v>1.357</v>
      </c>
      <c r="F1879" s="170">
        <v>12.64</v>
      </c>
      <c r="G1879" s="170">
        <v>17.152480000000001</v>
      </c>
    </row>
    <row r="1880" spans="1:7" x14ac:dyDescent="0.25">
      <c r="A1880" s="165"/>
      <c r="B1880" s="165"/>
      <c r="C1880" s="165"/>
      <c r="D1880" s="165"/>
      <c r="E1880" s="233" t="s">
        <v>234</v>
      </c>
      <c r="F1880" s="233"/>
      <c r="G1880" s="171">
        <v>58.29</v>
      </c>
    </row>
    <row r="1881" spans="1:7" x14ac:dyDescent="0.25">
      <c r="A1881" s="165"/>
      <c r="B1881" s="165"/>
      <c r="C1881" s="165"/>
      <c r="D1881" s="165"/>
      <c r="E1881" s="234" t="s">
        <v>235</v>
      </c>
      <c r="F1881" s="234"/>
      <c r="G1881" s="172">
        <v>217.9</v>
      </c>
    </row>
    <row r="1882" spans="1:7" x14ac:dyDescent="0.25">
      <c r="A1882" s="165"/>
      <c r="B1882" s="165"/>
      <c r="C1882" s="165"/>
      <c r="D1882" s="165"/>
      <c r="E1882" s="234" t="s">
        <v>259</v>
      </c>
      <c r="F1882" s="234"/>
      <c r="G1882" s="172">
        <v>41.45</v>
      </c>
    </row>
    <row r="1883" spans="1:7" x14ac:dyDescent="0.25">
      <c r="A1883" s="165"/>
      <c r="B1883" s="165"/>
      <c r="C1883" s="165"/>
      <c r="D1883" s="165"/>
      <c r="E1883" s="234" t="s">
        <v>236</v>
      </c>
      <c r="F1883" s="234"/>
      <c r="G1883" s="172">
        <v>217.9</v>
      </c>
    </row>
    <row r="1884" spans="1:7" x14ac:dyDescent="0.25">
      <c r="A1884" s="165"/>
      <c r="B1884" s="165"/>
      <c r="C1884" s="230"/>
      <c r="D1884" s="230"/>
      <c r="E1884" s="165"/>
      <c r="F1884" s="165"/>
      <c r="G1884" s="165"/>
    </row>
    <row r="1885" spans="1:7" x14ac:dyDescent="0.25">
      <c r="A1885" s="231" t="s">
        <v>2398</v>
      </c>
      <c r="B1885" s="231"/>
      <c r="C1885" s="231"/>
      <c r="D1885" s="231"/>
      <c r="E1885" s="231"/>
      <c r="F1885" s="231"/>
      <c r="G1885" s="231"/>
    </row>
    <row r="1886" spans="1:7" ht="22.5" x14ac:dyDescent="0.25">
      <c r="A1886" s="232" t="s">
        <v>225</v>
      </c>
      <c r="B1886" s="232"/>
      <c r="C1886" s="166" t="s">
        <v>226</v>
      </c>
      <c r="D1886" s="166" t="s">
        <v>227</v>
      </c>
      <c r="E1886" s="166" t="s">
        <v>228</v>
      </c>
      <c r="F1886" s="166" t="s">
        <v>229</v>
      </c>
      <c r="G1886" s="166" t="s">
        <v>3</v>
      </c>
    </row>
    <row r="1887" spans="1:7" ht="22.5" x14ac:dyDescent="0.25">
      <c r="A1887" s="167" t="s">
        <v>2399</v>
      </c>
      <c r="B1887" s="168" t="s">
        <v>2400</v>
      </c>
      <c r="C1887" s="167" t="s">
        <v>242</v>
      </c>
      <c r="D1887" s="167" t="s">
        <v>238</v>
      </c>
      <c r="E1887" s="169">
        <v>0.2</v>
      </c>
      <c r="F1887" s="170">
        <v>21.5427</v>
      </c>
      <c r="G1887" s="170">
        <v>4.3085399999999998</v>
      </c>
    </row>
    <row r="1888" spans="1:7" ht="22.5" x14ac:dyDescent="0.25">
      <c r="A1888" s="167" t="s">
        <v>2401</v>
      </c>
      <c r="B1888" s="168" t="s">
        <v>2402</v>
      </c>
      <c r="C1888" s="167" t="s">
        <v>242</v>
      </c>
      <c r="D1888" s="167" t="s">
        <v>241</v>
      </c>
      <c r="E1888" s="169">
        <v>0.1671</v>
      </c>
      <c r="F1888" s="170">
        <v>9.5394000000000005</v>
      </c>
      <c r="G1888" s="170">
        <v>1.59403374</v>
      </c>
    </row>
    <row r="1889" spans="1:7" x14ac:dyDescent="0.25">
      <c r="A1889" s="165"/>
      <c r="B1889" s="165"/>
      <c r="C1889" s="165"/>
      <c r="D1889" s="165"/>
      <c r="E1889" s="233" t="s">
        <v>230</v>
      </c>
      <c r="F1889" s="233"/>
      <c r="G1889" s="171">
        <v>5.9</v>
      </c>
    </row>
    <row r="1890" spans="1:7" ht="22.5" x14ac:dyDescent="0.25">
      <c r="A1890" s="232" t="s">
        <v>231</v>
      </c>
      <c r="B1890" s="232"/>
      <c r="C1890" s="166" t="s">
        <v>226</v>
      </c>
      <c r="D1890" s="166" t="s">
        <v>227</v>
      </c>
      <c r="E1890" s="166" t="s">
        <v>228</v>
      </c>
      <c r="F1890" s="166" t="s">
        <v>229</v>
      </c>
      <c r="G1890" s="166" t="s">
        <v>3</v>
      </c>
    </row>
    <row r="1891" spans="1:7" ht="33.75" x14ac:dyDescent="0.25">
      <c r="A1891" s="167" t="s">
        <v>1766</v>
      </c>
      <c r="B1891" s="168" t="s">
        <v>1767</v>
      </c>
      <c r="C1891" s="167" t="s">
        <v>242</v>
      </c>
      <c r="D1891" s="167" t="s">
        <v>127</v>
      </c>
      <c r="E1891" s="169">
        <v>2.23E-2</v>
      </c>
      <c r="F1891" s="170">
        <v>623.23</v>
      </c>
      <c r="G1891" s="170">
        <v>13.898028999999999</v>
      </c>
    </row>
    <row r="1892" spans="1:7" ht="22.5" x14ac:dyDescent="0.25">
      <c r="A1892" s="167" t="s">
        <v>2403</v>
      </c>
      <c r="B1892" s="168" t="s">
        <v>2404</v>
      </c>
      <c r="C1892" s="167" t="s">
        <v>242</v>
      </c>
      <c r="D1892" s="167" t="s">
        <v>128</v>
      </c>
      <c r="E1892" s="169">
        <v>1</v>
      </c>
      <c r="F1892" s="170">
        <v>176.45</v>
      </c>
      <c r="G1892" s="170">
        <v>176.45</v>
      </c>
    </row>
    <row r="1893" spans="1:7" ht="22.5" x14ac:dyDescent="0.25">
      <c r="A1893" s="167" t="s">
        <v>1054</v>
      </c>
      <c r="B1893" s="168" t="s">
        <v>1055</v>
      </c>
      <c r="C1893" s="167" t="s">
        <v>242</v>
      </c>
      <c r="D1893" s="167" t="s">
        <v>232</v>
      </c>
      <c r="E1893" s="169">
        <v>0.5</v>
      </c>
      <c r="F1893" s="170">
        <v>15.01</v>
      </c>
      <c r="G1893" s="170">
        <v>7.5049999999999999</v>
      </c>
    </row>
    <row r="1894" spans="1:7" x14ac:dyDescent="0.25">
      <c r="A1894" s="167" t="s">
        <v>327</v>
      </c>
      <c r="B1894" s="168" t="s">
        <v>239</v>
      </c>
      <c r="C1894" s="167" t="s">
        <v>242</v>
      </c>
      <c r="D1894" s="167" t="s">
        <v>232</v>
      </c>
      <c r="E1894" s="169">
        <v>1.3</v>
      </c>
      <c r="F1894" s="170">
        <v>15.18</v>
      </c>
      <c r="G1894" s="170">
        <v>19.734000000000002</v>
      </c>
    </row>
    <row r="1895" spans="1:7" x14ac:dyDescent="0.25">
      <c r="A1895" s="167" t="s">
        <v>328</v>
      </c>
      <c r="B1895" s="168" t="s">
        <v>233</v>
      </c>
      <c r="C1895" s="167" t="s">
        <v>242</v>
      </c>
      <c r="D1895" s="167" t="s">
        <v>232</v>
      </c>
      <c r="E1895" s="169">
        <v>0.95699999999999996</v>
      </c>
      <c r="F1895" s="170">
        <v>12.64</v>
      </c>
      <c r="G1895" s="170">
        <v>12.09648</v>
      </c>
    </row>
    <row r="1896" spans="1:7" x14ac:dyDescent="0.25">
      <c r="A1896" s="165"/>
      <c r="B1896" s="165"/>
      <c r="C1896" s="165"/>
      <c r="D1896" s="165"/>
      <c r="E1896" s="233" t="s">
        <v>234</v>
      </c>
      <c r="F1896" s="233"/>
      <c r="G1896" s="171">
        <v>229.69</v>
      </c>
    </row>
    <row r="1897" spans="1:7" x14ac:dyDescent="0.25">
      <c r="A1897" s="165"/>
      <c r="B1897" s="165"/>
      <c r="C1897" s="165"/>
      <c r="D1897" s="165"/>
      <c r="E1897" s="234" t="s">
        <v>235</v>
      </c>
      <c r="F1897" s="234"/>
      <c r="G1897" s="172">
        <v>302.31</v>
      </c>
    </row>
    <row r="1898" spans="1:7" x14ac:dyDescent="0.25">
      <c r="A1898" s="165"/>
      <c r="B1898" s="165"/>
      <c r="C1898" s="165"/>
      <c r="D1898" s="165"/>
      <c r="E1898" s="234" t="s">
        <v>259</v>
      </c>
      <c r="F1898" s="234"/>
      <c r="G1898" s="172">
        <v>66.72</v>
      </c>
    </row>
    <row r="1899" spans="1:7" x14ac:dyDescent="0.25">
      <c r="A1899" s="165"/>
      <c r="B1899" s="165"/>
      <c r="C1899" s="165"/>
      <c r="D1899" s="165"/>
      <c r="E1899" s="234" t="s">
        <v>236</v>
      </c>
      <c r="F1899" s="234"/>
      <c r="G1899" s="172">
        <v>302.31</v>
      </c>
    </row>
    <row r="1900" spans="1:7" x14ac:dyDescent="0.25">
      <c r="A1900" s="165"/>
      <c r="B1900" s="165"/>
      <c r="C1900" s="230"/>
      <c r="D1900" s="230"/>
      <c r="E1900" s="165"/>
      <c r="F1900" s="165"/>
      <c r="G1900" s="165"/>
    </row>
    <row r="1901" spans="1:7" x14ac:dyDescent="0.25">
      <c r="A1901" s="231" t="s">
        <v>2405</v>
      </c>
      <c r="B1901" s="231"/>
      <c r="C1901" s="231"/>
      <c r="D1901" s="231"/>
      <c r="E1901" s="231"/>
      <c r="F1901" s="231"/>
      <c r="G1901" s="231"/>
    </row>
    <row r="1902" spans="1:7" ht="22.5" x14ac:dyDescent="0.25">
      <c r="A1902" s="232" t="s">
        <v>225</v>
      </c>
      <c r="B1902" s="232"/>
      <c r="C1902" s="166" t="s">
        <v>226</v>
      </c>
      <c r="D1902" s="166" t="s">
        <v>227</v>
      </c>
      <c r="E1902" s="166" t="s">
        <v>228</v>
      </c>
      <c r="F1902" s="166" t="s">
        <v>229</v>
      </c>
      <c r="G1902" s="166" t="s">
        <v>3</v>
      </c>
    </row>
    <row r="1903" spans="1:7" ht="56.25" x14ac:dyDescent="0.25">
      <c r="A1903" s="167" t="s">
        <v>2406</v>
      </c>
      <c r="B1903" s="168" t="s">
        <v>2407</v>
      </c>
      <c r="C1903" s="167" t="s">
        <v>242</v>
      </c>
      <c r="D1903" s="167" t="s">
        <v>124</v>
      </c>
      <c r="E1903" s="169">
        <v>1</v>
      </c>
      <c r="F1903" s="170">
        <v>118.788</v>
      </c>
      <c r="G1903" s="170">
        <v>118.788</v>
      </c>
    </row>
    <row r="1904" spans="1:7" x14ac:dyDescent="0.25">
      <c r="A1904" s="165"/>
      <c r="B1904" s="165"/>
      <c r="C1904" s="165"/>
      <c r="D1904" s="165"/>
      <c r="E1904" s="233" t="s">
        <v>230</v>
      </c>
      <c r="F1904" s="233"/>
      <c r="G1904" s="171">
        <v>118.79</v>
      </c>
    </row>
    <row r="1905" spans="1:7" ht="22.5" x14ac:dyDescent="0.25">
      <c r="A1905" s="232" t="s">
        <v>231</v>
      </c>
      <c r="B1905" s="232"/>
      <c r="C1905" s="166" t="s">
        <v>226</v>
      </c>
      <c r="D1905" s="166" t="s">
        <v>227</v>
      </c>
      <c r="E1905" s="166" t="s">
        <v>228</v>
      </c>
      <c r="F1905" s="166" t="s">
        <v>229</v>
      </c>
      <c r="G1905" s="166" t="s">
        <v>3</v>
      </c>
    </row>
    <row r="1906" spans="1:7" ht="22.5" x14ac:dyDescent="0.25">
      <c r="A1906" s="167" t="s">
        <v>1054</v>
      </c>
      <c r="B1906" s="168" t="s">
        <v>1055</v>
      </c>
      <c r="C1906" s="167" t="s">
        <v>242</v>
      </c>
      <c r="D1906" s="167" t="s">
        <v>232</v>
      </c>
      <c r="E1906" s="169">
        <v>1.002</v>
      </c>
      <c r="F1906" s="170">
        <v>15.01</v>
      </c>
      <c r="G1906" s="170">
        <v>15.04002</v>
      </c>
    </row>
    <row r="1907" spans="1:7" x14ac:dyDescent="0.25">
      <c r="A1907" s="167" t="s">
        <v>328</v>
      </c>
      <c r="B1907" s="168" t="s">
        <v>233</v>
      </c>
      <c r="C1907" s="167" t="s">
        <v>242</v>
      </c>
      <c r="D1907" s="167" t="s">
        <v>232</v>
      </c>
      <c r="E1907" s="169">
        <v>0.501</v>
      </c>
      <c r="F1907" s="170">
        <v>12.64</v>
      </c>
      <c r="G1907" s="170">
        <v>6.3326399999999996</v>
      </c>
    </row>
    <row r="1908" spans="1:7" x14ac:dyDescent="0.25">
      <c r="A1908" s="165"/>
      <c r="B1908" s="165"/>
      <c r="C1908" s="165"/>
      <c r="D1908" s="165"/>
      <c r="E1908" s="233" t="s">
        <v>234</v>
      </c>
      <c r="F1908" s="233"/>
      <c r="G1908" s="171">
        <v>21.37</v>
      </c>
    </row>
    <row r="1909" spans="1:7" x14ac:dyDescent="0.25">
      <c r="A1909" s="165"/>
      <c r="B1909" s="165"/>
      <c r="C1909" s="165"/>
      <c r="D1909" s="165"/>
      <c r="E1909" s="234" t="s">
        <v>235</v>
      </c>
      <c r="F1909" s="234"/>
      <c r="G1909" s="172">
        <v>153.08000000000001</v>
      </c>
    </row>
    <row r="1910" spans="1:7" x14ac:dyDescent="0.25">
      <c r="A1910" s="165"/>
      <c r="B1910" s="165"/>
      <c r="C1910" s="165"/>
      <c r="D1910" s="165"/>
      <c r="E1910" s="234" t="s">
        <v>259</v>
      </c>
      <c r="F1910" s="234"/>
      <c r="G1910" s="172">
        <v>12.92</v>
      </c>
    </row>
    <row r="1911" spans="1:7" x14ac:dyDescent="0.25">
      <c r="A1911" s="165"/>
      <c r="B1911" s="165"/>
      <c r="C1911" s="165"/>
      <c r="D1911" s="165"/>
      <c r="E1911" s="234" t="s">
        <v>236</v>
      </c>
      <c r="F1911" s="234"/>
      <c r="G1911" s="172">
        <v>153.08000000000001</v>
      </c>
    </row>
    <row r="1912" spans="1:7" x14ac:dyDescent="0.25">
      <c r="A1912" s="165"/>
      <c r="B1912" s="165"/>
      <c r="C1912" s="230"/>
      <c r="D1912" s="230"/>
      <c r="E1912" s="165"/>
      <c r="F1912" s="165"/>
      <c r="G1912" s="165"/>
    </row>
    <row r="1913" spans="1:7" x14ac:dyDescent="0.25">
      <c r="A1913" s="231" t="s">
        <v>2408</v>
      </c>
      <c r="B1913" s="231"/>
      <c r="C1913" s="231"/>
      <c r="D1913" s="231"/>
      <c r="E1913" s="231"/>
      <c r="F1913" s="231"/>
      <c r="G1913" s="231"/>
    </row>
    <row r="1914" spans="1:7" ht="22.5" x14ac:dyDescent="0.25">
      <c r="A1914" s="232" t="s">
        <v>225</v>
      </c>
      <c r="B1914" s="232"/>
      <c r="C1914" s="166" t="s">
        <v>226</v>
      </c>
      <c r="D1914" s="166" t="s">
        <v>227</v>
      </c>
      <c r="E1914" s="166" t="s">
        <v>228</v>
      </c>
      <c r="F1914" s="166" t="s">
        <v>229</v>
      </c>
      <c r="G1914" s="166" t="s">
        <v>3</v>
      </c>
    </row>
    <row r="1915" spans="1:7" ht="33.75" x14ac:dyDescent="0.25">
      <c r="A1915" s="167" t="s">
        <v>1270</v>
      </c>
      <c r="B1915" s="168" t="s">
        <v>1271</v>
      </c>
      <c r="C1915" s="167" t="s">
        <v>242</v>
      </c>
      <c r="D1915" s="167" t="s">
        <v>128</v>
      </c>
      <c r="E1915" s="169">
        <v>3</v>
      </c>
      <c r="F1915" s="170">
        <v>27.8782</v>
      </c>
      <c r="G1915" s="170">
        <v>83.634600000000006</v>
      </c>
    </row>
    <row r="1916" spans="1:7" ht="22.5" x14ac:dyDescent="0.25">
      <c r="A1916" s="167" t="s">
        <v>1272</v>
      </c>
      <c r="B1916" s="168" t="s">
        <v>1273</v>
      </c>
      <c r="C1916" s="167" t="s">
        <v>242</v>
      </c>
      <c r="D1916" s="167" t="s">
        <v>128</v>
      </c>
      <c r="E1916" s="169">
        <v>19.8</v>
      </c>
      <c r="F1916" s="170">
        <v>7.22E-2</v>
      </c>
      <c r="G1916" s="170">
        <v>1.4295599999999999</v>
      </c>
    </row>
    <row r="1917" spans="1:7" ht="45" x14ac:dyDescent="0.25">
      <c r="A1917" s="167" t="s">
        <v>2409</v>
      </c>
      <c r="B1917" s="168" t="s">
        <v>2410</v>
      </c>
      <c r="C1917" s="167" t="s">
        <v>242</v>
      </c>
      <c r="D1917" s="167" t="s">
        <v>128</v>
      </c>
      <c r="E1917" s="169">
        <v>1</v>
      </c>
      <c r="F1917" s="170">
        <v>161.00550000000001</v>
      </c>
      <c r="G1917" s="170">
        <v>161.00550000000001</v>
      </c>
    </row>
    <row r="1918" spans="1:7" x14ac:dyDescent="0.25">
      <c r="A1918" s="165"/>
      <c r="B1918" s="165"/>
      <c r="C1918" s="165"/>
      <c r="D1918" s="165"/>
      <c r="E1918" s="233" t="s">
        <v>230</v>
      </c>
      <c r="F1918" s="233"/>
      <c r="G1918" s="171">
        <v>246.07</v>
      </c>
    </row>
    <row r="1919" spans="1:7" ht="22.5" x14ac:dyDescent="0.25">
      <c r="A1919" s="232" t="s">
        <v>231</v>
      </c>
      <c r="B1919" s="232"/>
      <c r="C1919" s="166" t="s">
        <v>226</v>
      </c>
      <c r="D1919" s="166" t="s">
        <v>227</v>
      </c>
      <c r="E1919" s="166" t="s">
        <v>228</v>
      </c>
      <c r="F1919" s="166" t="s">
        <v>229</v>
      </c>
      <c r="G1919" s="166" t="s">
        <v>3</v>
      </c>
    </row>
    <row r="1920" spans="1:7" ht="22.5" x14ac:dyDescent="0.25">
      <c r="A1920" s="167" t="s">
        <v>1054</v>
      </c>
      <c r="B1920" s="168" t="s">
        <v>1055</v>
      </c>
      <c r="C1920" s="167" t="s">
        <v>242</v>
      </c>
      <c r="D1920" s="167" t="s">
        <v>232</v>
      </c>
      <c r="E1920" s="169">
        <v>1.546</v>
      </c>
      <c r="F1920" s="170">
        <v>15.01</v>
      </c>
      <c r="G1920" s="170">
        <v>23.205459999999999</v>
      </c>
    </row>
    <row r="1921" spans="1:7" x14ac:dyDescent="0.25">
      <c r="A1921" s="167" t="s">
        <v>328</v>
      </c>
      <c r="B1921" s="168" t="s">
        <v>233</v>
      </c>
      <c r="C1921" s="167" t="s">
        <v>242</v>
      </c>
      <c r="D1921" s="167" t="s">
        <v>232</v>
      </c>
      <c r="E1921" s="169">
        <v>0.77300000000000002</v>
      </c>
      <c r="F1921" s="170">
        <v>12.64</v>
      </c>
      <c r="G1921" s="170">
        <v>9.7707200000000007</v>
      </c>
    </row>
    <row r="1922" spans="1:7" x14ac:dyDescent="0.25">
      <c r="A1922" s="165"/>
      <c r="B1922" s="165"/>
      <c r="C1922" s="165"/>
      <c r="D1922" s="165"/>
      <c r="E1922" s="233" t="s">
        <v>234</v>
      </c>
      <c r="F1922" s="233"/>
      <c r="G1922" s="171">
        <v>32.979999999999997</v>
      </c>
    </row>
    <row r="1923" spans="1:7" x14ac:dyDescent="0.25">
      <c r="A1923" s="165"/>
      <c r="B1923" s="165"/>
      <c r="C1923" s="165"/>
      <c r="D1923" s="165"/>
      <c r="E1923" s="234" t="s">
        <v>235</v>
      </c>
      <c r="F1923" s="234"/>
      <c r="G1923" s="172">
        <v>303.45</v>
      </c>
    </row>
    <row r="1924" spans="1:7" x14ac:dyDescent="0.25">
      <c r="A1924" s="165"/>
      <c r="B1924" s="165"/>
      <c r="C1924" s="165"/>
      <c r="D1924" s="165"/>
      <c r="E1924" s="234" t="s">
        <v>259</v>
      </c>
      <c r="F1924" s="234"/>
      <c r="G1924" s="172">
        <v>24.4</v>
      </c>
    </row>
    <row r="1925" spans="1:7" x14ac:dyDescent="0.25">
      <c r="A1925" s="165"/>
      <c r="B1925" s="165"/>
      <c r="C1925" s="165"/>
      <c r="D1925" s="165"/>
      <c r="E1925" s="234" t="s">
        <v>236</v>
      </c>
      <c r="F1925" s="234"/>
      <c r="G1925" s="172">
        <v>303.45</v>
      </c>
    </row>
    <row r="1926" spans="1:7" x14ac:dyDescent="0.25">
      <c r="A1926" s="165"/>
      <c r="B1926" s="165"/>
      <c r="C1926" s="230"/>
      <c r="D1926" s="230"/>
      <c r="E1926" s="165"/>
      <c r="F1926" s="165"/>
      <c r="G1926" s="165"/>
    </row>
    <row r="1927" spans="1:7" x14ac:dyDescent="0.25">
      <c r="A1927" s="231" t="s">
        <v>2411</v>
      </c>
      <c r="B1927" s="231"/>
      <c r="C1927" s="231"/>
      <c r="D1927" s="231"/>
      <c r="E1927" s="231"/>
      <c r="F1927" s="231"/>
      <c r="G1927" s="231"/>
    </row>
    <row r="1928" spans="1:7" ht="22.5" x14ac:dyDescent="0.25">
      <c r="A1928" s="232" t="s">
        <v>1899</v>
      </c>
      <c r="B1928" s="232"/>
      <c r="C1928" s="166" t="s">
        <v>226</v>
      </c>
      <c r="D1928" s="166" t="s">
        <v>227</v>
      </c>
      <c r="E1928" s="166" t="s">
        <v>228</v>
      </c>
      <c r="F1928" s="166" t="s">
        <v>229</v>
      </c>
      <c r="G1928" s="166" t="s">
        <v>3</v>
      </c>
    </row>
    <row r="1929" spans="1:7" x14ac:dyDescent="0.25">
      <c r="A1929" s="167" t="s">
        <v>245</v>
      </c>
      <c r="B1929" s="168" t="s">
        <v>1900</v>
      </c>
      <c r="C1929" s="167" t="s">
        <v>242</v>
      </c>
      <c r="D1929" s="167" t="s">
        <v>232</v>
      </c>
      <c r="E1929" s="169">
        <v>1</v>
      </c>
      <c r="F1929" s="170">
        <v>2.83</v>
      </c>
      <c r="G1929" s="170">
        <v>2.83</v>
      </c>
    </row>
    <row r="1930" spans="1:7" ht="22.5" x14ac:dyDescent="0.25">
      <c r="A1930" s="167" t="s">
        <v>1957</v>
      </c>
      <c r="B1930" s="168" t="s">
        <v>1958</v>
      </c>
      <c r="C1930" s="167" t="s">
        <v>242</v>
      </c>
      <c r="D1930" s="167" t="s">
        <v>232</v>
      </c>
      <c r="E1930" s="169">
        <v>1</v>
      </c>
      <c r="F1930" s="170">
        <v>1.0900000000000001</v>
      </c>
      <c r="G1930" s="170">
        <v>1.0900000000000001</v>
      </c>
    </row>
    <row r="1931" spans="1:7" x14ac:dyDescent="0.25">
      <c r="A1931" s="167" t="s">
        <v>246</v>
      </c>
      <c r="B1931" s="168" t="s">
        <v>1903</v>
      </c>
      <c r="C1931" s="167" t="s">
        <v>242</v>
      </c>
      <c r="D1931" s="167" t="s">
        <v>232</v>
      </c>
      <c r="E1931" s="169">
        <v>1</v>
      </c>
      <c r="F1931" s="170">
        <v>0.81</v>
      </c>
      <c r="G1931" s="170">
        <v>0.81</v>
      </c>
    </row>
    <row r="1932" spans="1:7" ht="33.75" x14ac:dyDescent="0.25">
      <c r="A1932" s="167" t="s">
        <v>1959</v>
      </c>
      <c r="B1932" s="168" t="s">
        <v>1960</v>
      </c>
      <c r="C1932" s="167" t="s">
        <v>242</v>
      </c>
      <c r="D1932" s="167" t="s">
        <v>232</v>
      </c>
      <c r="E1932" s="169">
        <v>1</v>
      </c>
      <c r="F1932" s="170">
        <v>0.74</v>
      </c>
      <c r="G1932" s="170">
        <v>0.74</v>
      </c>
    </row>
    <row r="1933" spans="1:7" x14ac:dyDescent="0.25">
      <c r="A1933" s="167" t="s">
        <v>247</v>
      </c>
      <c r="B1933" s="168" t="s">
        <v>1906</v>
      </c>
      <c r="C1933" s="167" t="s">
        <v>242</v>
      </c>
      <c r="D1933" s="167" t="s">
        <v>232</v>
      </c>
      <c r="E1933" s="169">
        <v>1</v>
      </c>
      <c r="F1933" s="170">
        <v>0.06</v>
      </c>
      <c r="G1933" s="170">
        <v>0.06</v>
      </c>
    </row>
    <row r="1934" spans="1:7" x14ac:dyDescent="0.25">
      <c r="A1934" s="167" t="s">
        <v>248</v>
      </c>
      <c r="B1934" s="168" t="s">
        <v>1907</v>
      </c>
      <c r="C1934" s="167" t="s">
        <v>242</v>
      </c>
      <c r="D1934" s="167" t="s">
        <v>232</v>
      </c>
      <c r="E1934" s="169">
        <v>1</v>
      </c>
      <c r="F1934" s="170">
        <v>0.91</v>
      </c>
      <c r="G1934" s="170">
        <v>0.91</v>
      </c>
    </row>
    <row r="1935" spans="1:7" x14ac:dyDescent="0.25">
      <c r="A1935" s="165"/>
      <c r="B1935" s="165"/>
      <c r="C1935" s="165"/>
      <c r="D1935" s="165"/>
      <c r="E1935" s="233" t="s">
        <v>1908</v>
      </c>
      <c r="F1935" s="233"/>
      <c r="G1935" s="171">
        <v>6.44</v>
      </c>
    </row>
    <row r="1936" spans="1:7" ht="22.5" x14ac:dyDescent="0.25">
      <c r="A1936" s="232" t="s">
        <v>243</v>
      </c>
      <c r="B1936" s="232"/>
      <c r="C1936" s="166" t="s">
        <v>226</v>
      </c>
      <c r="D1936" s="166" t="s">
        <v>227</v>
      </c>
      <c r="E1936" s="166" t="s">
        <v>228</v>
      </c>
      <c r="F1936" s="166" t="s">
        <v>229</v>
      </c>
      <c r="G1936" s="166" t="s">
        <v>3</v>
      </c>
    </row>
    <row r="1937" spans="1:7" x14ac:dyDescent="0.25">
      <c r="A1937" s="167" t="s">
        <v>2243</v>
      </c>
      <c r="B1937" s="168" t="s">
        <v>2244</v>
      </c>
      <c r="C1937" s="167" t="s">
        <v>242</v>
      </c>
      <c r="D1937" s="167" t="s">
        <v>232</v>
      </c>
      <c r="E1937" s="169">
        <v>1</v>
      </c>
      <c r="F1937" s="170">
        <v>8.59</v>
      </c>
      <c r="G1937" s="170">
        <v>8.59</v>
      </c>
    </row>
    <row r="1938" spans="1:7" x14ac:dyDescent="0.25">
      <c r="A1938" s="165"/>
      <c r="B1938" s="165"/>
      <c r="C1938" s="165"/>
      <c r="D1938" s="165"/>
      <c r="E1938" s="233" t="s">
        <v>244</v>
      </c>
      <c r="F1938" s="233"/>
      <c r="G1938" s="171">
        <v>8.59</v>
      </c>
    </row>
    <row r="1939" spans="1:7" ht="22.5" x14ac:dyDescent="0.25">
      <c r="A1939" s="232" t="s">
        <v>231</v>
      </c>
      <c r="B1939" s="232"/>
      <c r="C1939" s="166" t="s">
        <v>226</v>
      </c>
      <c r="D1939" s="166" t="s">
        <v>227</v>
      </c>
      <c r="E1939" s="166" t="s">
        <v>228</v>
      </c>
      <c r="F1939" s="166" t="s">
        <v>229</v>
      </c>
      <c r="G1939" s="166" t="s">
        <v>3</v>
      </c>
    </row>
    <row r="1940" spans="1:7" ht="22.5" x14ac:dyDescent="0.25">
      <c r="A1940" s="167" t="s">
        <v>2246</v>
      </c>
      <c r="B1940" s="168" t="s">
        <v>2247</v>
      </c>
      <c r="C1940" s="167" t="s">
        <v>242</v>
      </c>
      <c r="D1940" s="167" t="s">
        <v>232</v>
      </c>
      <c r="E1940" s="169">
        <v>1</v>
      </c>
      <c r="F1940" s="170">
        <v>0.08</v>
      </c>
      <c r="G1940" s="170">
        <v>0.08</v>
      </c>
    </row>
    <row r="1941" spans="1:7" x14ac:dyDescent="0.25">
      <c r="A1941" s="165"/>
      <c r="B1941" s="165"/>
      <c r="C1941" s="165"/>
      <c r="D1941" s="165"/>
      <c r="E1941" s="233" t="s">
        <v>234</v>
      </c>
      <c r="F1941" s="233"/>
      <c r="G1941" s="171">
        <v>0.08</v>
      </c>
    </row>
    <row r="1942" spans="1:7" x14ac:dyDescent="0.25">
      <c r="A1942" s="165"/>
      <c r="B1942" s="165"/>
      <c r="C1942" s="165"/>
      <c r="D1942" s="165"/>
      <c r="E1942" s="234" t="s">
        <v>235</v>
      </c>
      <c r="F1942" s="234"/>
      <c r="G1942" s="172">
        <v>24.54</v>
      </c>
    </row>
    <row r="1943" spans="1:7" x14ac:dyDescent="0.25">
      <c r="A1943" s="165"/>
      <c r="B1943" s="165"/>
      <c r="C1943" s="165"/>
      <c r="D1943" s="165"/>
      <c r="E1943" s="234" t="s">
        <v>259</v>
      </c>
      <c r="F1943" s="234"/>
      <c r="G1943" s="172">
        <v>9.43</v>
      </c>
    </row>
    <row r="1944" spans="1:7" x14ac:dyDescent="0.25">
      <c r="A1944" s="165"/>
      <c r="B1944" s="165"/>
      <c r="C1944" s="165"/>
      <c r="D1944" s="165"/>
      <c r="E1944" s="234" t="s">
        <v>236</v>
      </c>
      <c r="F1944" s="234"/>
      <c r="G1944" s="172">
        <v>24.54</v>
      </c>
    </row>
    <row r="1945" spans="1:7" x14ac:dyDescent="0.25">
      <c r="A1945" s="165"/>
      <c r="B1945" s="165"/>
      <c r="C1945" s="230"/>
      <c r="D1945" s="230"/>
      <c r="E1945" s="165"/>
      <c r="F1945" s="165"/>
      <c r="G1945" s="165"/>
    </row>
    <row r="1946" spans="1:7" x14ac:dyDescent="0.25">
      <c r="A1946" s="231" t="s">
        <v>2412</v>
      </c>
      <c r="B1946" s="231"/>
      <c r="C1946" s="231"/>
      <c r="D1946" s="231"/>
      <c r="E1946" s="231"/>
      <c r="F1946" s="231"/>
      <c r="G1946" s="231"/>
    </row>
    <row r="1947" spans="1:7" ht="22.5" x14ac:dyDescent="0.25">
      <c r="A1947" s="232" t="s">
        <v>1899</v>
      </c>
      <c r="B1947" s="232"/>
      <c r="C1947" s="166" t="s">
        <v>226</v>
      </c>
      <c r="D1947" s="166" t="s">
        <v>227</v>
      </c>
      <c r="E1947" s="166" t="s">
        <v>228</v>
      </c>
      <c r="F1947" s="166" t="s">
        <v>229</v>
      </c>
      <c r="G1947" s="166" t="s">
        <v>3</v>
      </c>
    </row>
    <row r="1948" spans="1:7" x14ac:dyDescent="0.25">
      <c r="A1948" s="167" t="s">
        <v>245</v>
      </c>
      <c r="B1948" s="168" t="s">
        <v>1900</v>
      </c>
      <c r="C1948" s="167" t="s">
        <v>242</v>
      </c>
      <c r="D1948" s="167" t="s">
        <v>232</v>
      </c>
      <c r="E1948" s="169">
        <v>1</v>
      </c>
      <c r="F1948" s="170">
        <v>2.83</v>
      </c>
      <c r="G1948" s="170">
        <v>2.83</v>
      </c>
    </row>
    <row r="1949" spans="1:7" ht="22.5" x14ac:dyDescent="0.25">
      <c r="A1949" s="167" t="s">
        <v>1957</v>
      </c>
      <c r="B1949" s="168" t="s">
        <v>1958</v>
      </c>
      <c r="C1949" s="167" t="s">
        <v>242</v>
      </c>
      <c r="D1949" s="167" t="s">
        <v>232</v>
      </c>
      <c r="E1949" s="169">
        <v>1</v>
      </c>
      <c r="F1949" s="170">
        <v>1.0900000000000001</v>
      </c>
      <c r="G1949" s="170">
        <v>1.0900000000000001</v>
      </c>
    </row>
    <row r="1950" spans="1:7" x14ac:dyDescent="0.25">
      <c r="A1950" s="167" t="s">
        <v>246</v>
      </c>
      <c r="B1950" s="168" t="s">
        <v>1903</v>
      </c>
      <c r="C1950" s="167" t="s">
        <v>242</v>
      </c>
      <c r="D1950" s="167" t="s">
        <v>232</v>
      </c>
      <c r="E1950" s="169">
        <v>1</v>
      </c>
      <c r="F1950" s="170">
        <v>0.81</v>
      </c>
      <c r="G1950" s="170">
        <v>0.81</v>
      </c>
    </row>
    <row r="1951" spans="1:7" ht="33.75" x14ac:dyDescent="0.25">
      <c r="A1951" s="167" t="s">
        <v>1959</v>
      </c>
      <c r="B1951" s="168" t="s">
        <v>1960</v>
      </c>
      <c r="C1951" s="167" t="s">
        <v>242</v>
      </c>
      <c r="D1951" s="167" t="s">
        <v>232</v>
      </c>
      <c r="E1951" s="169">
        <v>1</v>
      </c>
      <c r="F1951" s="170">
        <v>0.74</v>
      </c>
      <c r="G1951" s="170">
        <v>0.74</v>
      </c>
    </row>
    <row r="1952" spans="1:7" x14ac:dyDescent="0.25">
      <c r="A1952" s="167" t="s">
        <v>247</v>
      </c>
      <c r="B1952" s="168" t="s">
        <v>1906</v>
      </c>
      <c r="C1952" s="167" t="s">
        <v>242</v>
      </c>
      <c r="D1952" s="167" t="s">
        <v>232</v>
      </c>
      <c r="E1952" s="169">
        <v>1</v>
      </c>
      <c r="F1952" s="170">
        <v>0.06</v>
      </c>
      <c r="G1952" s="170">
        <v>0.06</v>
      </c>
    </row>
    <row r="1953" spans="1:7" x14ac:dyDescent="0.25">
      <c r="A1953" s="167" t="s">
        <v>248</v>
      </c>
      <c r="B1953" s="168" t="s">
        <v>1907</v>
      </c>
      <c r="C1953" s="167" t="s">
        <v>242</v>
      </c>
      <c r="D1953" s="167" t="s">
        <v>232</v>
      </c>
      <c r="E1953" s="169">
        <v>1</v>
      </c>
      <c r="F1953" s="170">
        <v>0.91</v>
      </c>
      <c r="G1953" s="170">
        <v>0.91</v>
      </c>
    </row>
    <row r="1954" spans="1:7" x14ac:dyDescent="0.25">
      <c r="A1954" s="165"/>
      <c r="B1954" s="165"/>
      <c r="C1954" s="165"/>
      <c r="D1954" s="165"/>
      <c r="E1954" s="233" t="s">
        <v>1908</v>
      </c>
      <c r="F1954" s="233"/>
      <c r="G1954" s="171">
        <v>6.44</v>
      </c>
    </row>
    <row r="1955" spans="1:7" ht="22.5" x14ac:dyDescent="0.25">
      <c r="A1955" s="232" t="s">
        <v>243</v>
      </c>
      <c r="B1955" s="232"/>
      <c r="C1955" s="166" t="s">
        <v>226</v>
      </c>
      <c r="D1955" s="166" t="s">
        <v>227</v>
      </c>
      <c r="E1955" s="166" t="s">
        <v>228</v>
      </c>
      <c r="F1955" s="166" t="s">
        <v>229</v>
      </c>
      <c r="G1955" s="166" t="s">
        <v>3</v>
      </c>
    </row>
    <row r="1956" spans="1:7" x14ac:dyDescent="0.25">
      <c r="A1956" s="167" t="s">
        <v>1954</v>
      </c>
      <c r="B1956" s="168" t="s">
        <v>1955</v>
      </c>
      <c r="C1956" s="167" t="s">
        <v>242</v>
      </c>
      <c r="D1956" s="167" t="s">
        <v>232</v>
      </c>
      <c r="E1956" s="169">
        <v>1</v>
      </c>
      <c r="F1956" s="170">
        <v>8.59</v>
      </c>
      <c r="G1956" s="170">
        <v>8.59</v>
      </c>
    </row>
    <row r="1957" spans="1:7" x14ac:dyDescent="0.25">
      <c r="A1957" s="165"/>
      <c r="B1957" s="165"/>
      <c r="C1957" s="165"/>
      <c r="D1957" s="165"/>
      <c r="E1957" s="233" t="s">
        <v>244</v>
      </c>
      <c r="F1957" s="233"/>
      <c r="G1957" s="171">
        <v>8.59</v>
      </c>
    </row>
    <row r="1958" spans="1:7" ht="22.5" x14ac:dyDescent="0.25">
      <c r="A1958" s="232" t="s">
        <v>231</v>
      </c>
      <c r="B1958" s="232"/>
      <c r="C1958" s="166" t="s">
        <v>226</v>
      </c>
      <c r="D1958" s="166" t="s">
        <v>227</v>
      </c>
      <c r="E1958" s="166" t="s">
        <v>228</v>
      </c>
      <c r="F1958" s="166" t="s">
        <v>229</v>
      </c>
      <c r="G1958" s="166" t="s">
        <v>3</v>
      </c>
    </row>
    <row r="1959" spans="1:7" ht="22.5" x14ac:dyDescent="0.25">
      <c r="A1959" s="167" t="s">
        <v>1961</v>
      </c>
      <c r="B1959" s="168" t="s">
        <v>1962</v>
      </c>
      <c r="C1959" s="167" t="s">
        <v>242</v>
      </c>
      <c r="D1959" s="167" t="s">
        <v>232</v>
      </c>
      <c r="E1959" s="169">
        <v>1</v>
      </c>
      <c r="F1959" s="170">
        <v>0.15</v>
      </c>
      <c r="G1959" s="170">
        <v>0.15</v>
      </c>
    </row>
    <row r="1960" spans="1:7" x14ac:dyDescent="0.25">
      <c r="A1960" s="165"/>
      <c r="B1960" s="165"/>
      <c r="C1960" s="165"/>
      <c r="D1960" s="165"/>
      <c r="E1960" s="233" t="s">
        <v>234</v>
      </c>
      <c r="F1960" s="233"/>
      <c r="G1960" s="171">
        <v>0.15</v>
      </c>
    </row>
    <row r="1961" spans="1:7" x14ac:dyDescent="0.25">
      <c r="A1961" s="165"/>
      <c r="B1961" s="165"/>
      <c r="C1961" s="165"/>
      <c r="D1961" s="165"/>
      <c r="E1961" s="234" t="s">
        <v>235</v>
      </c>
      <c r="F1961" s="234"/>
      <c r="G1961" s="172">
        <v>24.68</v>
      </c>
    </row>
    <row r="1962" spans="1:7" x14ac:dyDescent="0.25">
      <c r="A1962" s="165"/>
      <c r="B1962" s="165"/>
      <c r="C1962" s="165"/>
      <c r="D1962" s="165"/>
      <c r="E1962" s="234" t="s">
        <v>259</v>
      </c>
      <c r="F1962" s="234"/>
      <c r="G1962" s="172">
        <v>9.5</v>
      </c>
    </row>
    <row r="1963" spans="1:7" x14ac:dyDescent="0.25">
      <c r="A1963" s="165"/>
      <c r="B1963" s="165"/>
      <c r="C1963" s="165"/>
      <c r="D1963" s="165"/>
      <c r="E1963" s="234" t="s">
        <v>236</v>
      </c>
      <c r="F1963" s="234"/>
      <c r="G1963" s="172">
        <v>24.68</v>
      </c>
    </row>
    <row r="1964" spans="1:7" x14ac:dyDescent="0.25">
      <c r="A1964" s="165"/>
      <c r="B1964" s="165"/>
      <c r="C1964" s="230"/>
      <c r="D1964" s="230"/>
      <c r="E1964" s="165"/>
      <c r="F1964" s="165"/>
      <c r="G1964" s="165"/>
    </row>
    <row r="1965" spans="1:7" x14ac:dyDescent="0.25">
      <c r="A1965" s="231" t="s">
        <v>2413</v>
      </c>
      <c r="B1965" s="231"/>
      <c r="C1965" s="231"/>
      <c r="D1965" s="231"/>
      <c r="E1965" s="231"/>
      <c r="F1965" s="231"/>
      <c r="G1965" s="231"/>
    </row>
    <row r="1966" spans="1:7" ht="22.5" x14ac:dyDescent="0.25">
      <c r="A1966" s="232" t="s">
        <v>1899</v>
      </c>
      <c r="B1966" s="232"/>
      <c r="C1966" s="166" t="s">
        <v>226</v>
      </c>
      <c r="D1966" s="166" t="s">
        <v>227</v>
      </c>
      <c r="E1966" s="166" t="s">
        <v>228</v>
      </c>
      <c r="F1966" s="166" t="s">
        <v>229</v>
      </c>
      <c r="G1966" s="166" t="s">
        <v>3</v>
      </c>
    </row>
    <row r="1967" spans="1:7" x14ac:dyDescent="0.25">
      <c r="A1967" s="167" t="s">
        <v>245</v>
      </c>
      <c r="B1967" s="168" t="s">
        <v>1900</v>
      </c>
      <c r="C1967" s="167" t="s">
        <v>242</v>
      </c>
      <c r="D1967" s="167" t="s">
        <v>232</v>
      </c>
      <c r="E1967" s="169">
        <v>1</v>
      </c>
      <c r="F1967" s="170">
        <v>2.83</v>
      </c>
      <c r="G1967" s="170">
        <v>2.83</v>
      </c>
    </row>
    <row r="1968" spans="1:7" ht="33.75" x14ac:dyDescent="0.25">
      <c r="A1968" s="167" t="s">
        <v>1944</v>
      </c>
      <c r="B1968" s="168" t="s">
        <v>1945</v>
      </c>
      <c r="C1968" s="167" t="s">
        <v>242</v>
      </c>
      <c r="D1968" s="167" t="s">
        <v>232</v>
      </c>
      <c r="E1968" s="169">
        <v>1</v>
      </c>
      <c r="F1968" s="170">
        <v>0.76</v>
      </c>
      <c r="G1968" s="170">
        <v>0.76</v>
      </c>
    </row>
    <row r="1969" spans="1:7" x14ac:dyDescent="0.25">
      <c r="A1969" s="167" t="s">
        <v>246</v>
      </c>
      <c r="B1969" s="168" t="s">
        <v>1903</v>
      </c>
      <c r="C1969" s="167" t="s">
        <v>242</v>
      </c>
      <c r="D1969" s="167" t="s">
        <v>232</v>
      </c>
      <c r="E1969" s="169">
        <v>1</v>
      </c>
      <c r="F1969" s="170">
        <v>0.81</v>
      </c>
      <c r="G1969" s="170">
        <v>0.81</v>
      </c>
    </row>
    <row r="1970" spans="1:7" ht="33.75" x14ac:dyDescent="0.25">
      <c r="A1970" s="167" t="s">
        <v>1946</v>
      </c>
      <c r="B1970" s="168" t="s">
        <v>1947</v>
      </c>
      <c r="C1970" s="167" t="s">
        <v>242</v>
      </c>
      <c r="D1970" s="167" t="s">
        <v>232</v>
      </c>
      <c r="E1970" s="169">
        <v>1</v>
      </c>
      <c r="F1970" s="170">
        <v>0.01</v>
      </c>
      <c r="G1970" s="170">
        <v>0.01</v>
      </c>
    </row>
    <row r="1971" spans="1:7" x14ac:dyDescent="0.25">
      <c r="A1971" s="167" t="s">
        <v>247</v>
      </c>
      <c r="B1971" s="168" t="s">
        <v>1906</v>
      </c>
      <c r="C1971" s="167" t="s">
        <v>242</v>
      </c>
      <c r="D1971" s="167" t="s">
        <v>232</v>
      </c>
      <c r="E1971" s="169">
        <v>1</v>
      </c>
      <c r="F1971" s="170">
        <v>0.06</v>
      </c>
      <c r="G1971" s="170">
        <v>0.06</v>
      </c>
    </row>
    <row r="1972" spans="1:7" x14ac:dyDescent="0.25">
      <c r="A1972" s="167" t="s">
        <v>248</v>
      </c>
      <c r="B1972" s="168" t="s">
        <v>1907</v>
      </c>
      <c r="C1972" s="167" t="s">
        <v>242</v>
      </c>
      <c r="D1972" s="167" t="s">
        <v>232</v>
      </c>
      <c r="E1972" s="169">
        <v>1</v>
      </c>
      <c r="F1972" s="170">
        <v>0.91</v>
      </c>
      <c r="G1972" s="170">
        <v>0.91</v>
      </c>
    </row>
    <row r="1973" spans="1:7" x14ac:dyDescent="0.25">
      <c r="A1973" s="165"/>
      <c r="B1973" s="165"/>
      <c r="C1973" s="165"/>
      <c r="D1973" s="165"/>
      <c r="E1973" s="233" t="s">
        <v>1908</v>
      </c>
      <c r="F1973" s="233"/>
      <c r="G1973" s="171">
        <v>5.38</v>
      </c>
    </row>
    <row r="1974" spans="1:7" ht="22.5" x14ac:dyDescent="0.25">
      <c r="A1974" s="232" t="s">
        <v>243</v>
      </c>
      <c r="B1974" s="232"/>
      <c r="C1974" s="166" t="s">
        <v>226</v>
      </c>
      <c r="D1974" s="166" t="s">
        <v>227</v>
      </c>
      <c r="E1974" s="166" t="s">
        <v>228</v>
      </c>
      <c r="F1974" s="166" t="s">
        <v>229</v>
      </c>
      <c r="G1974" s="166" t="s">
        <v>3</v>
      </c>
    </row>
    <row r="1975" spans="1:7" x14ac:dyDescent="0.25">
      <c r="A1975" s="167" t="s">
        <v>2414</v>
      </c>
      <c r="B1975" s="168" t="s">
        <v>2415</v>
      </c>
      <c r="C1975" s="167" t="s">
        <v>242</v>
      </c>
      <c r="D1975" s="167" t="s">
        <v>232</v>
      </c>
      <c r="E1975" s="169">
        <v>1</v>
      </c>
      <c r="F1975" s="170">
        <v>8.59</v>
      </c>
      <c r="G1975" s="170">
        <v>8.59</v>
      </c>
    </row>
    <row r="1976" spans="1:7" x14ac:dyDescent="0.25">
      <c r="A1976" s="165"/>
      <c r="B1976" s="165"/>
      <c r="C1976" s="165"/>
      <c r="D1976" s="165"/>
      <c r="E1976" s="233" t="s">
        <v>244</v>
      </c>
      <c r="F1976" s="233"/>
      <c r="G1976" s="171">
        <v>8.59</v>
      </c>
    </row>
    <row r="1977" spans="1:7" ht="22.5" x14ac:dyDescent="0.25">
      <c r="A1977" s="232" t="s">
        <v>231</v>
      </c>
      <c r="B1977" s="232"/>
      <c r="C1977" s="166" t="s">
        <v>226</v>
      </c>
      <c r="D1977" s="166" t="s">
        <v>227</v>
      </c>
      <c r="E1977" s="166" t="s">
        <v>228</v>
      </c>
      <c r="F1977" s="166" t="s">
        <v>229</v>
      </c>
      <c r="G1977" s="166" t="s">
        <v>3</v>
      </c>
    </row>
    <row r="1978" spans="1:7" ht="33.75" x14ac:dyDescent="0.25">
      <c r="A1978" s="167" t="s">
        <v>2372</v>
      </c>
      <c r="B1978" s="168" t="s">
        <v>2373</v>
      </c>
      <c r="C1978" s="167" t="s">
        <v>242</v>
      </c>
      <c r="D1978" s="167" t="s">
        <v>232</v>
      </c>
      <c r="E1978" s="169">
        <v>1</v>
      </c>
      <c r="F1978" s="170">
        <v>0.11</v>
      </c>
      <c r="G1978" s="170">
        <v>0.11</v>
      </c>
    </row>
    <row r="1979" spans="1:7" x14ac:dyDescent="0.25">
      <c r="A1979" s="165"/>
      <c r="B1979" s="165"/>
      <c r="C1979" s="165"/>
      <c r="D1979" s="165"/>
      <c r="E1979" s="233" t="s">
        <v>234</v>
      </c>
      <c r="F1979" s="233"/>
      <c r="G1979" s="171">
        <v>0.11</v>
      </c>
    </row>
    <row r="1980" spans="1:7" x14ac:dyDescent="0.25">
      <c r="A1980" s="165"/>
      <c r="B1980" s="165"/>
      <c r="C1980" s="165"/>
      <c r="D1980" s="165"/>
      <c r="E1980" s="234" t="s">
        <v>235</v>
      </c>
      <c r="F1980" s="234"/>
      <c r="G1980" s="172">
        <v>23.42</v>
      </c>
    </row>
    <row r="1981" spans="1:7" x14ac:dyDescent="0.25">
      <c r="A1981" s="165"/>
      <c r="B1981" s="165"/>
      <c r="C1981" s="165"/>
      <c r="D1981" s="165"/>
      <c r="E1981" s="234" t="s">
        <v>259</v>
      </c>
      <c r="F1981" s="234"/>
      <c r="G1981" s="172">
        <v>9.34</v>
      </c>
    </row>
    <row r="1982" spans="1:7" x14ac:dyDescent="0.25">
      <c r="A1982" s="165"/>
      <c r="B1982" s="165"/>
      <c r="C1982" s="165"/>
      <c r="D1982" s="165"/>
      <c r="E1982" s="234" t="s">
        <v>236</v>
      </c>
      <c r="F1982" s="234"/>
      <c r="G1982" s="172">
        <v>23.42</v>
      </c>
    </row>
    <row r="1983" spans="1:7" x14ac:dyDescent="0.25">
      <c r="A1983" s="165"/>
      <c r="B1983" s="165"/>
      <c r="C1983" s="230"/>
      <c r="D1983" s="230"/>
      <c r="E1983" s="165"/>
      <c r="F1983" s="165"/>
      <c r="G1983" s="165"/>
    </row>
    <row r="1984" spans="1:7" x14ac:dyDescent="0.25">
      <c r="A1984" s="231" t="s">
        <v>2416</v>
      </c>
      <c r="B1984" s="231"/>
      <c r="C1984" s="231"/>
      <c r="D1984" s="231"/>
      <c r="E1984" s="231"/>
      <c r="F1984" s="231"/>
      <c r="G1984" s="231"/>
    </row>
    <row r="1985" spans="1:7" ht="22.5" x14ac:dyDescent="0.25">
      <c r="A1985" s="232" t="s">
        <v>243</v>
      </c>
      <c r="B1985" s="232"/>
      <c r="C1985" s="166" t="s">
        <v>226</v>
      </c>
      <c r="D1985" s="166" t="s">
        <v>227</v>
      </c>
      <c r="E1985" s="166" t="s">
        <v>228</v>
      </c>
      <c r="F1985" s="166" t="s">
        <v>229</v>
      </c>
      <c r="G1985" s="166" t="s">
        <v>3</v>
      </c>
    </row>
    <row r="1986" spans="1:7" x14ac:dyDescent="0.25">
      <c r="A1986" s="167" t="s">
        <v>2417</v>
      </c>
      <c r="B1986" s="168" t="s">
        <v>2418</v>
      </c>
      <c r="C1986" s="167" t="s">
        <v>242</v>
      </c>
      <c r="D1986" s="167" t="s">
        <v>232</v>
      </c>
      <c r="E1986" s="169">
        <v>6.7000000000000002E-3</v>
      </c>
      <c r="F1986" s="170">
        <v>7.4195000000000002</v>
      </c>
      <c r="G1986" s="170">
        <v>4.9710650000000002E-2</v>
      </c>
    </row>
    <row r="1987" spans="1:7" x14ac:dyDescent="0.25">
      <c r="A1987" s="165"/>
      <c r="B1987" s="165"/>
      <c r="C1987" s="165"/>
      <c r="D1987" s="165"/>
      <c r="E1987" s="233" t="s">
        <v>244</v>
      </c>
      <c r="F1987" s="233"/>
      <c r="G1987" s="171">
        <v>0.05</v>
      </c>
    </row>
    <row r="1988" spans="1:7" x14ac:dyDescent="0.25">
      <c r="A1988" s="165"/>
      <c r="B1988" s="165"/>
      <c r="C1988" s="165"/>
      <c r="D1988" s="165"/>
      <c r="E1988" s="234" t="s">
        <v>235</v>
      </c>
      <c r="F1988" s="234"/>
      <c r="G1988" s="172">
        <v>0.1</v>
      </c>
    </row>
    <row r="1989" spans="1:7" x14ac:dyDescent="0.25">
      <c r="A1989" s="165"/>
      <c r="B1989" s="165"/>
      <c r="C1989" s="165"/>
      <c r="D1989" s="165"/>
      <c r="E1989" s="234" t="s">
        <v>259</v>
      </c>
      <c r="F1989" s="234"/>
      <c r="G1989" s="172">
        <v>0.06</v>
      </c>
    </row>
    <row r="1990" spans="1:7" x14ac:dyDescent="0.25">
      <c r="A1990" s="165"/>
      <c r="B1990" s="165"/>
      <c r="C1990" s="165"/>
      <c r="D1990" s="165"/>
      <c r="E1990" s="234" t="s">
        <v>236</v>
      </c>
      <c r="F1990" s="234"/>
      <c r="G1990" s="172">
        <v>0.1</v>
      </c>
    </row>
    <row r="1991" spans="1:7" x14ac:dyDescent="0.25">
      <c r="A1991" s="165"/>
      <c r="B1991" s="165"/>
      <c r="C1991" s="230"/>
      <c r="D1991" s="230"/>
      <c r="E1991" s="165"/>
      <c r="F1991" s="165"/>
      <c r="G1991" s="165"/>
    </row>
    <row r="1992" spans="1:7" x14ac:dyDescent="0.25">
      <c r="A1992" s="231" t="s">
        <v>2419</v>
      </c>
      <c r="B1992" s="231"/>
      <c r="C1992" s="231"/>
      <c r="D1992" s="231"/>
      <c r="E1992" s="231"/>
      <c r="F1992" s="231"/>
      <c r="G1992" s="231"/>
    </row>
    <row r="1993" spans="1:7" ht="22.5" x14ac:dyDescent="0.25">
      <c r="A1993" s="232" t="s">
        <v>1899</v>
      </c>
      <c r="B1993" s="232"/>
      <c r="C1993" s="166" t="s">
        <v>226</v>
      </c>
      <c r="D1993" s="166" t="s">
        <v>227</v>
      </c>
      <c r="E1993" s="166" t="s">
        <v>228</v>
      </c>
      <c r="F1993" s="166" t="s">
        <v>229</v>
      </c>
      <c r="G1993" s="166" t="s">
        <v>3</v>
      </c>
    </row>
    <row r="1994" spans="1:7" x14ac:dyDescent="0.25">
      <c r="A1994" s="167" t="s">
        <v>245</v>
      </c>
      <c r="B1994" s="168" t="s">
        <v>1900</v>
      </c>
      <c r="C1994" s="167" t="s">
        <v>242</v>
      </c>
      <c r="D1994" s="167" t="s">
        <v>232</v>
      </c>
      <c r="E1994" s="169">
        <v>1</v>
      </c>
      <c r="F1994" s="170">
        <v>2.83</v>
      </c>
      <c r="G1994" s="170">
        <v>2.83</v>
      </c>
    </row>
    <row r="1995" spans="1:7" ht="33.75" x14ac:dyDescent="0.25">
      <c r="A1995" s="167" t="s">
        <v>1944</v>
      </c>
      <c r="B1995" s="168" t="s">
        <v>1945</v>
      </c>
      <c r="C1995" s="167" t="s">
        <v>242</v>
      </c>
      <c r="D1995" s="167" t="s">
        <v>232</v>
      </c>
      <c r="E1995" s="169">
        <v>1</v>
      </c>
      <c r="F1995" s="170">
        <v>0.76</v>
      </c>
      <c r="G1995" s="170">
        <v>0.76</v>
      </c>
    </row>
    <row r="1996" spans="1:7" x14ac:dyDescent="0.25">
      <c r="A1996" s="167" t="s">
        <v>246</v>
      </c>
      <c r="B1996" s="168" t="s">
        <v>1903</v>
      </c>
      <c r="C1996" s="167" t="s">
        <v>242</v>
      </c>
      <c r="D1996" s="167" t="s">
        <v>232</v>
      </c>
      <c r="E1996" s="169">
        <v>1</v>
      </c>
      <c r="F1996" s="170">
        <v>0.81</v>
      </c>
      <c r="G1996" s="170">
        <v>0.81</v>
      </c>
    </row>
    <row r="1997" spans="1:7" ht="33.75" x14ac:dyDescent="0.25">
      <c r="A1997" s="167" t="s">
        <v>1946</v>
      </c>
      <c r="B1997" s="168" t="s">
        <v>1947</v>
      </c>
      <c r="C1997" s="167" t="s">
        <v>242</v>
      </c>
      <c r="D1997" s="167" t="s">
        <v>232</v>
      </c>
      <c r="E1997" s="169">
        <v>1</v>
      </c>
      <c r="F1997" s="170">
        <v>0.01</v>
      </c>
      <c r="G1997" s="170">
        <v>0.01</v>
      </c>
    </row>
    <row r="1998" spans="1:7" x14ac:dyDescent="0.25">
      <c r="A1998" s="167" t="s">
        <v>247</v>
      </c>
      <c r="B1998" s="168" t="s">
        <v>1906</v>
      </c>
      <c r="C1998" s="167" t="s">
        <v>242</v>
      </c>
      <c r="D1998" s="167" t="s">
        <v>232</v>
      </c>
      <c r="E1998" s="169">
        <v>1</v>
      </c>
      <c r="F1998" s="170">
        <v>0.06</v>
      </c>
      <c r="G1998" s="170">
        <v>0.06</v>
      </c>
    </row>
    <row r="1999" spans="1:7" x14ac:dyDescent="0.25">
      <c r="A1999" s="167" t="s">
        <v>248</v>
      </c>
      <c r="B1999" s="168" t="s">
        <v>1907</v>
      </c>
      <c r="C1999" s="167" t="s">
        <v>242</v>
      </c>
      <c r="D1999" s="167" t="s">
        <v>232</v>
      </c>
      <c r="E1999" s="169">
        <v>1</v>
      </c>
      <c r="F1999" s="170">
        <v>0.91</v>
      </c>
      <c r="G1999" s="170">
        <v>0.91</v>
      </c>
    </row>
    <row r="2000" spans="1:7" x14ac:dyDescent="0.25">
      <c r="A2000" s="165"/>
      <c r="B2000" s="165"/>
      <c r="C2000" s="165"/>
      <c r="D2000" s="165"/>
      <c r="E2000" s="233" t="s">
        <v>1908</v>
      </c>
      <c r="F2000" s="233"/>
      <c r="G2000" s="171">
        <v>5.38</v>
      </c>
    </row>
    <row r="2001" spans="1:7" ht="22.5" x14ac:dyDescent="0.25">
      <c r="A2001" s="232" t="s">
        <v>243</v>
      </c>
      <c r="B2001" s="232"/>
      <c r="C2001" s="166" t="s">
        <v>226</v>
      </c>
      <c r="D2001" s="166" t="s">
        <v>227</v>
      </c>
      <c r="E2001" s="166" t="s">
        <v>228</v>
      </c>
      <c r="F2001" s="166" t="s">
        <v>229</v>
      </c>
      <c r="G2001" s="166" t="s">
        <v>3</v>
      </c>
    </row>
    <row r="2002" spans="1:7" x14ac:dyDescent="0.25">
      <c r="A2002" s="167" t="s">
        <v>2417</v>
      </c>
      <c r="B2002" s="168" t="s">
        <v>2418</v>
      </c>
      <c r="C2002" s="167" t="s">
        <v>242</v>
      </c>
      <c r="D2002" s="167" t="s">
        <v>232</v>
      </c>
      <c r="E2002" s="169">
        <v>1</v>
      </c>
      <c r="F2002" s="170">
        <v>7.4195000000000002</v>
      </c>
      <c r="G2002" s="170">
        <v>7.4195000000000002</v>
      </c>
    </row>
    <row r="2003" spans="1:7" x14ac:dyDescent="0.25">
      <c r="A2003" s="165"/>
      <c r="B2003" s="165"/>
      <c r="C2003" s="165"/>
      <c r="D2003" s="165"/>
      <c r="E2003" s="233" t="s">
        <v>244</v>
      </c>
      <c r="F2003" s="233"/>
      <c r="G2003" s="171">
        <v>7.42</v>
      </c>
    </row>
    <row r="2004" spans="1:7" ht="22.5" x14ac:dyDescent="0.25">
      <c r="A2004" s="232" t="s">
        <v>231</v>
      </c>
      <c r="B2004" s="232"/>
      <c r="C2004" s="166" t="s">
        <v>226</v>
      </c>
      <c r="D2004" s="166" t="s">
        <v>227</v>
      </c>
      <c r="E2004" s="166" t="s">
        <v>228</v>
      </c>
      <c r="F2004" s="166" t="s">
        <v>229</v>
      </c>
      <c r="G2004" s="166" t="s">
        <v>3</v>
      </c>
    </row>
    <row r="2005" spans="1:7" ht="33.75" x14ac:dyDescent="0.25">
      <c r="A2005" s="167" t="s">
        <v>2420</v>
      </c>
      <c r="B2005" s="168" t="s">
        <v>2421</v>
      </c>
      <c r="C2005" s="167" t="s">
        <v>242</v>
      </c>
      <c r="D2005" s="167" t="s">
        <v>232</v>
      </c>
      <c r="E2005" s="169">
        <v>1</v>
      </c>
      <c r="F2005" s="170">
        <v>0.04</v>
      </c>
      <c r="G2005" s="170">
        <v>0.04</v>
      </c>
    </row>
    <row r="2006" spans="1:7" x14ac:dyDescent="0.25">
      <c r="A2006" s="165"/>
      <c r="B2006" s="165"/>
      <c r="C2006" s="165"/>
      <c r="D2006" s="165"/>
      <c r="E2006" s="233" t="s">
        <v>234</v>
      </c>
      <c r="F2006" s="233"/>
      <c r="G2006" s="171">
        <v>0.04</v>
      </c>
    </row>
    <row r="2007" spans="1:7" x14ac:dyDescent="0.25">
      <c r="A2007" s="165"/>
      <c r="B2007" s="165"/>
      <c r="C2007" s="165"/>
      <c r="D2007" s="165"/>
      <c r="E2007" s="234" t="s">
        <v>235</v>
      </c>
      <c r="F2007" s="234"/>
      <c r="G2007" s="172">
        <v>20.96</v>
      </c>
    </row>
    <row r="2008" spans="1:7" x14ac:dyDescent="0.25">
      <c r="A2008" s="165"/>
      <c r="B2008" s="165"/>
      <c r="C2008" s="165"/>
      <c r="D2008" s="165"/>
      <c r="E2008" s="234" t="s">
        <v>259</v>
      </c>
      <c r="F2008" s="234"/>
      <c r="G2008" s="172">
        <v>8.1300000000000008</v>
      </c>
    </row>
    <row r="2009" spans="1:7" x14ac:dyDescent="0.25">
      <c r="A2009" s="165"/>
      <c r="B2009" s="165"/>
      <c r="C2009" s="165"/>
      <c r="D2009" s="165"/>
      <c r="E2009" s="234" t="s">
        <v>236</v>
      </c>
      <c r="F2009" s="234"/>
      <c r="G2009" s="172">
        <v>20.96</v>
      </c>
    </row>
    <row r="2010" spans="1:7" x14ac:dyDescent="0.25">
      <c r="A2010" s="165"/>
      <c r="B2010" s="165"/>
      <c r="C2010" s="230"/>
      <c r="D2010" s="230"/>
      <c r="E2010" s="165"/>
      <c r="F2010" s="165"/>
      <c r="G2010" s="165"/>
    </row>
    <row r="2011" spans="1:7" x14ac:dyDescent="0.25">
      <c r="A2011" s="231" t="s">
        <v>2422</v>
      </c>
      <c r="B2011" s="231"/>
      <c r="C2011" s="231"/>
      <c r="D2011" s="231"/>
      <c r="E2011" s="231"/>
      <c r="F2011" s="231"/>
      <c r="G2011" s="231"/>
    </row>
    <row r="2012" spans="1:7" ht="22.5" x14ac:dyDescent="0.25">
      <c r="A2012" s="232" t="s">
        <v>231</v>
      </c>
      <c r="B2012" s="232"/>
      <c r="C2012" s="166" t="s">
        <v>226</v>
      </c>
      <c r="D2012" s="166" t="s">
        <v>227</v>
      </c>
      <c r="E2012" s="166" t="s">
        <v>228</v>
      </c>
      <c r="F2012" s="166" t="s">
        <v>229</v>
      </c>
      <c r="G2012" s="166" t="s">
        <v>3</v>
      </c>
    </row>
    <row r="2013" spans="1:7" ht="22.5" x14ac:dyDescent="0.25">
      <c r="A2013" s="167" t="s">
        <v>2423</v>
      </c>
      <c r="B2013" s="168" t="s">
        <v>2424</v>
      </c>
      <c r="C2013" s="167" t="s">
        <v>242</v>
      </c>
      <c r="D2013" s="167" t="s">
        <v>232</v>
      </c>
      <c r="E2013" s="169">
        <v>1</v>
      </c>
      <c r="F2013" s="170">
        <v>12.83</v>
      </c>
      <c r="G2013" s="170">
        <v>12.83</v>
      </c>
    </row>
    <row r="2014" spans="1:7" x14ac:dyDescent="0.25">
      <c r="A2014" s="165"/>
      <c r="B2014" s="165"/>
      <c r="C2014" s="165"/>
      <c r="D2014" s="165"/>
      <c r="E2014" s="233" t="s">
        <v>234</v>
      </c>
      <c r="F2014" s="233"/>
      <c r="G2014" s="171">
        <v>12.83</v>
      </c>
    </row>
    <row r="2015" spans="1:7" x14ac:dyDescent="0.25">
      <c r="A2015" s="165"/>
      <c r="B2015" s="165"/>
      <c r="C2015" s="165"/>
      <c r="D2015" s="165"/>
      <c r="E2015" s="234" t="s">
        <v>235</v>
      </c>
      <c r="F2015" s="234"/>
      <c r="G2015" s="172">
        <v>28</v>
      </c>
    </row>
    <row r="2016" spans="1:7" x14ac:dyDescent="0.25">
      <c r="A2016" s="165"/>
      <c r="B2016" s="165"/>
      <c r="C2016" s="165"/>
      <c r="D2016" s="165"/>
      <c r="E2016" s="234" t="s">
        <v>259</v>
      </c>
      <c r="F2016" s="234"/>
      <c r="G2016" s="172">
        <v>17.12</v>
      </c>
    </row>
    <row r="2017" spans="1:7" x14ac:dyDescent="0.25">
      <c r="A2017" s="165"/>
      <c r="B2017" s="165"/>
      <c r="C2017" s="165"/>
      <c r="D2017" s="165"/>
      <c r="E2017" s="234" t="s">
        <v>236</v>
      </c>
      <c r="F2017" s="234"/>
      <c r="G2017" s="172">
        <v>28</v>
      </c>
    </row>
    <row r="2018" spans="1:7" x14ac:dyDescent="0.25">
      <c r="A2018" s="165"/>
      <c r="B2018" s="165"/>
      <c r="C2018" s="230"/>
      <c r="D2018" s="230"/>
      <c r="E2018" s="165"/>
      <c r="F2018" s="165"/>
      <c r="G2018" s="165"/>
    </row>
    <row r="2019" spans="1:7" x14ac:dyDescent="0.25">
      <c r="A2019" s="231" t="s">
        <v>2425</v>
      </c>
      <c r="B2019" s="231"/>
      <c r="C2019" s="231"/>
      <c r="D2019" s="231"/>
      <c r="E2019" s="231"/>
      <c r="F2019" s="231"/>
      <c r="G2019" s="231"/>
    </row>
    <row r="2020" spans="1:7" ht="22.5" x14ac:dyDescent="0.25">
      <c r="A2020" s="232" t="s">
        <v>225</v>
      </c>
      <c r="B2020" s="232"/>
      <c r="C2020" s="166" t="s">
        <v>226</v>
      </c>
      <c r="D2020" s="166" t="s">
        <v>227</v>
      </c>
      <c r="E2020" s="166" t="s">
        <v>228</v>
      </c>
      <c r="F2020" s="166" t="s">
        <v>229</v>
      </c>
      <c r="G2020" s="166" t="s">
        <v>3</v>
      </c>
    </row>
    <row r="2021" spans="1:7" ht="22.5" x14ac:dyDescent="0.25">
      <c r="A2021" s="167" t="s">
        <v>2426</v>
      </c>
      <c r="B2021" s="168" t="s">
        <v>2427</v>
      </c>
      <c r="C2021" s="167" t="s">
        <v>1047</v>
      </c>
      <c r="D2021" s="167" t="s">
        <v>232</v>
      </c>
      <c r="E2021" s="169">
        <v>1</v>
      </c>
      <c r="F2021" s="170">
        <v>10.88</v>
      </c>
      <c r="G2021" s="170">
        <v>10.88</v>
      </c>
    </row>
    <row r="2022" spans="1:7" x14ac:dyDescent="0.25">
      <c r="A2022" s="167" t="s">
        <v>2428</v>
      </c>
      <c r="B2022" s="168" t="s">
        <v>2429</v>
      </c>
      <c r="C2022" s="167" t="s">
        <v>1047</v>
      </c>
      <c r="D2022" s="167" t="s">
        <v>232</v>
      </c>
      <c r="E2022" s="169">
        <v>56.657800000000002</v>
      </c>
      <c r="F2022" s="170">
        <v>0.90249999999999997</v>
      </c>
      <c r="G2022" s="170">
        <v>51.133664500000002</v>
      </c>
    </row>
    <row r="2023" spans="1:7" x14ac:dyDescent="0.25">
      <c r="A2023" s="167" t="s">
        <v>2430</v>
      </c>
      <c r="B2023" s="168" t="s">
        <v>2431</v>
      </c>
      <c r="C2023" s="167" t="s">
        <v>1047</v>
      </c>
      <c r="D2023" s="167" t="s">
        <v>232</v>
      </c>
      <c r="E2023" s="169">
        <v>5.0354999999999999</v>
      </c>
      <c r="F2023" s="170">
        <v>0.90249999999999997</v>
      </c>
      <c r="G2023" s="170">
        <v>4.5445387500000001</v>
      </c>
    </row>
    <row r="2024" spans="1:7" x14ac:dyDescent="0.25">
      <c r="A2024" s="165"/>
      <c r="B2024" s="165"/>
      <c r="C2024" s="165"/>
      <c r="D2024" s="165"/>
      <c r="E2024" s="233" t="s">
        <v>230</v>
      </c>
      <c r="F2024" s="233"/>
      <c r="G2024" s="171">
        <v>66.55</v>
      </c>
    </row>
    <row r="2025" spans="1:7" x14ac:dyDescent="0.25">
      <c r="A2025" s="165"/>
      <c r="B2025" s="165"/>
      <c r="C2025" s="165"/>
      <c r="D2025" s="165"/>
      <c r="E2025" s="234" t="s">
        <v>235</v>
      </c>
      <c r="F2025" s="234"/>
      <c r="G2025" s="172">
        <v>86.6</v>
      </c>
    </row>
    <row r="2026" spans="1:7" x14ac:dyDescent="0.25">
      <c r="A2026" s="165"/>
      <c r="B2026" s="165"/>
      <c r="C2026" s="165"/>
      <c r="D2026" s="165"/>
      <c r="E2026" s="234" t="s">
        <v>259</v>
      </c>
      <c r="F2026" s="234"/>
      <c r="G2026" s="172">
        <v>20.05</v>
      </c>
    </row>
    <row r="2027" spans="1:7" x14ac:dyDescent="0.25">
      <c r="A2027" s="165"/>
      <c r="B2027" s="165"/>
      <c r="C2027" s="165"/>
      <c r="D2027" s="165"/>
      <c r="E2027" s="234" t="s">
        <v>236</v>
      </c>
      <c r="F2027" s="234"/>
      <c r="G2027" s="172">
        <v>86.6</v>
      </c>
    </row>
    <row r="2028" spans="1:7" x14ac:dyDescent="0.25">
      <c r="A2028" s="165"/>
      <c r="B2028" s="165"/>
      <c r="C2028" s="230"/>
      <c r="D2028" s="230"/>
      <c r="E2028" s="165"/>
      <c r="F2028" s="165"/>
      <c r="G2028" s="165"/>
    </row>
    <row r="2029" spans="1:7" x14ac:dyDescent="0.25">
      <c r="A2029" s="231" t="s">
        <v>2432</v>
      </c>
      <c r="B2029" s="231"/>
      <c r="C2029" s="231"/>
      <c r="D2029" s="231"/>
      <c r="E2029" s="231"/>
      <c r="F2029" s="231"/>
      <c r="G2029" s="231"/>
    </row>
    <row r="2030" spans="1:7" ht="22.5" x14ac:dyDescent="0.25">
      <c r="A2030" s="232" t="s">
        <v>225</v>
      </c>
      <c r="B2030" s="232"/>
      <c r="C2030" s="166" t="s">
        <v>226</v>
      </c>
      <c r="D2030" s="166" t="s">
        <v>227</v>
      </c>
      <c r="E2030" s="166" t="s">
        <v>228</v>
      </c>
      <c r="F2030" s="166" t="s">
        <v>229</v>
      </c>
      <c r="G2030" s="166" t="s">
        <v>3</v>
      </c>
    </row>
    <row r="2031" spans="1:7" x14ac:dyDescent="0.25">
      <c r="A2031" s="167" t="s">
        <v>2433</v>
      </c>
      <c r="B2031" s="168" t="s">
        <v>2434</v>
      </c>
      <c r="C2031" s="167" t="s">
        <v>1047</v>
      </c>
      <c r="D2031" s="167" t="s">
        <v>241</v>
      </c>
      <c r="E2031" s="169">
        <v>27</v>
      </c>
      <c r="F2031" s="170">
        <v>6.81</v>
      </c>
      <c r="G2031" s="170">
        <v>183.87</v>
      </c>
    </row>
    <row r="2032" spans="1:7" x14ac:dyDescent="0.25">
      <c r="A2032" s="165"/>
      <c r="B2032" s="165"/>
      <c r="C2032" s="165"/>
      <c r="D2032" s="165"/>
      <c r="E2032" s="233" t="s">
        <v>230</v>
      </c>
      <c r="F2032" s="233"/>
      <c r="G2032" s="171">
        <v>183.87</v>
      </c>
    </row>
    <row r="2033" spans="1:7" x14ac:dyDescent="0.25">
      <c r="A2033" s="165"/>
      <c r="B2033" s="165"/>
      <c r="C2033" s="165"/>
      <c r="D2033" s="165"/>
      <c r="E2033" s="234" t="s">
        <v>235</v>
      </c>
      <c r="F2033" s="234"/>
      <c r="G2033" s="172">
        <v>183.87</v>
      </c>
    </row>
    <row r="2034" spans="1:7" x14ac:dyDescent="0.25">
      <c r="A2034" s="165"/>
      <c r="B2034" s="165"/>
      <c r="C2034" s="165"/>
      <c r="D2034" s="165"/>
      <c r="E2034" s="234" t="s">
        <v>237</v>
      </c>
      <c r="F2034" s="234"/>
      <c r="G2034" s="172">
        <v>0</v>
      </c>
    </row>
    <row r="2035" spans="1:7" x14ac:dyDescent="0.25">
      <c r="A2035" s="165"/>
      <c r="B2035" s="165"/>
      <c r="C2035" s="165"/>
      <c r="D2035" s="165"/>
      <c r="E2035" s="234" t="s">
        <v>236</v>
      </c>
      <c r="F2035" s="234"/>
      <c r="G2035" s="172">
        <v>183.87</v>
      </c>
    </row>
    <row r="2036" spans="1:7" x14ac:dyDescent="0.25">
      <c r="A2036" s="165"/>
      <c r="B2036" s="165"/>
      <c r="C2036" s="230"/>
      <c r="D2036" s="230"/>
      <c r="E2036" s="165"/>
      <c r="F2036" s="165"/>
      <c r="G2036" s="165"/>
    </row>
    <row r="2037" spans="1:7" x14ac:dyDescent="0.25">
      <c r="A2037" s="231" t="s">
        <v>2435</v>
      </c>
      <c r="B2037" s="231"/>
      <c r="C2037" s="231"/>
      <c r="D2037" s="231"/>
      <c r="E2037" s="231"/>
      <c r="F2037" s="231"/>
      <c r="G2037" s="231"/>
    </row>
    <row r="2038" spans="1:7" ht="22.5" x14ac:dyDescent="0.25">
      <c r="A2038" s="232" t="s">
        <v>225</v>
      </c>
      <c r="B2038" s="232"/>
      <c r="C2038" s="166" t="s">
        <v>226</v>
      </c>
      <c r="D2038" s="166" t="s">
        <v>227</v>
      </c>
      <c r="E2038" s="166" t="s">
        <v>228</v>
      </c>
      <c r="F2038" s="166" t="s">
        <v>229</v>
      </c>
      <c r="G2038" s="166" t="s">
        <v>3</v>
      </c>
    </row>
    <row r="2039" spans="1:7" ht="22.5" x14ac:dyDescent="0.25">
      <c r="A2039" s="167" t="s">
        <v>2426</v>
      </c>
      <c r="B2039" s="168" t="s">
        <v>2427</v>
      </c>
      <c r="C2039" s="167" t="s">
        <v>1047</v>
      </c>
      <c r="D2039" s="167" t="s">
        <v>232</v>
      </c>
      <c r="E2039" s="169">
        <v>1</v>
      </c>
      <c r="F2039" s="170">
        <v>10.88</v>
      </c>
      <c r="G2039" s="170">
        <v>10.88</v>
      </c>
    </row>
    <row r="2040" spans="1:7" ht="22.5" x14ac:dyDescent="0.25">
      <c r="A2040" s="167" t="s">
        <v>2436</v>
      </c>
      <c r="B2040" s="168" t="s">
        <v>2437</v>
      </c>
      <c r="C2040" s="167" t="s">
        <v>1047</v>
      </c>
      <c r="D2040" s="167" t="s">
        <v>232</v>
      </c>
      <c r="E2040" s="169">
        <v>1</v>
      </c>
      <c r="F2040" s="170">
        <v>183.87</v>
      </c>
      <c r="G2040" s="170">
        <v>183.87</v>
      </c>
    </row>
    <row r="2041" spans="1:7" x14ac:dyDescent="0.25">
      <c r="A2041" s="167" t="s">
        <v>2428</v>
      </c>
      <c r="B2041" s="168" t="s">
        <v>2429</v>
      </c>
      <c r="C2041" s="167" t="s">
        <v>1047</v>
      </c>
      <c r="D2041" s="167" t="s">
        <v>232</v>
      </c>
      <c r="E2041" s="169">
        <v>56.657800000000002</v>
      </c>
      <c r="F2041" s="170">
        <v>0.90249999999999997</v>
      </c>
      <c r="G2041" s="170">
        <v>51.133664500000002</v>
      </c>
    </row>
    <row r="2042" spans="1:7" x14ac:dyDescent="0.25">
      <c r="A2042" s="167" t="s">
        <v>2430</v>
      </c>
      <c r="B2042" s="168" t="s">
        <v>2431</v>
      </c>
      <c r="C2042" s="167" t="s">
        <v>1047</v>
      </c>
      <c r="D2042" s="167" t="s">
        <v>232</v>
      </c>
      <c r="E2042" s="169">
        <v>5.0354999999999999</v>
      </c>
      <c r="F2042" s="170">
        <v>0.90249999999999997</v>
      </c>
      <c r="G2042" s="170">
        <v>4.5445387500000001</v>
      </c>
    </row>
    <row r="2043" spans="1:7" x14ac:dyDescent="0.25">
      <c r="A2043" s="167" t="s">
        <v>2438</v>
      </c>
      <c r="B2043" s="168" t="s">
        <v>2439</v>
      </c>
      <c r="C2043" s="167" t="s">
        <v>1047</v>
      </c>
      <c r="D2043" s="167" t="s">
        <v>232</v>
      </c>
      <c r="E2043" s="169">
        <v>84.986699999999999</v>
      </c>
      <c r="F2043" s="170">
        <v>0.90249999999999997</v>
      </c>
      <c r="G2043" s="170">
        <v>76.700496749999999</v>
      </c>
    </row>
    <row r="2044" spans="1:7" x14ac:dyDescent="0.25">
      <c r="A2044" s="165"/>
      <c r="B2044" s="165"/>
      <c r="C2044" s="165"/>
      <c r="D2044" s="165"/>
      <c r="E2044" s="233" t="s">
        <v>230</v>
      </c>
      <c r="F2044" s="233"/>
      <c r="G2044" s="171">
        <v>327.12</v>
      </c>
    </row>
    <row r="2045" spans="1:7" x14ac:dyDescent="0.25">
      <c r="A2045" s="165"/>
      <c r="B2045" s="165"/>
      <c r="C2045" s="165"/>
      <c r="D2045" s="165"/>
      <c r="E2045" s="234" t="s">
        <v>235</v>
      </c>
      <c r="F2045" s="234"/>
      <c r="G2045" s="172">
        <v>351.21</v>
      </c>
    </row>
    <row r="2046" spans="1:7" x14ac:dyDescent="0.25">
      <c r="A2046" s="165"/>
      <c r="B2046" s="165"/>
      <c r="C2046" s="165"/>
      <c r="D2046" s="165"/>
      <c r="E2046" s="234" t="s">
        <v>259</v>
      </c>
      <c r="F2046" s="234"/>
      <c r="G2046" s="172">
        <v>24.09</v>
      </c>
    </row>
    <row r="2047" spans="1:7" x14ac:dyDescent="0.25">
      <c r="A2047" s="165"/>
      <c r="B2047" s="165"/>
      <c r="C2047" s="165"/>
      <c r="D2047" s="165"/>
      <c r="E2047" s="234" t="s">
        <v>236</v>
      </c>
      <c r="F2047" s="234"/>
      <c r="G2047" s="172">
        <v>351.21</v>
      </c>
    </row>
    <row r="2048" spans="1:7" x14ac:dyDescent="0.25">
      <c r="A2048" s="165"/>
      <c r="B2048" s="165"/>
      <c r="C2048" s="230"/>
      <c r="D2048" s="230"/>
      <c r="E2048" s="165"/>
      <c r="F2048" s="165"/>
      <c r="G2048" s="165"/>
    </row>
    <row r="2049" spans="1:7" x14ac:dyDescent="0.25">
      <c r="A2049" s="231" t="s">
        <v>2440</v>
      </c>
      <c r="B2049" s="231"/>
      <c r="C2049" s="231"/>
      <c r="D2049" s="231"/>
      <c r="E2049" s="231"/>
      <c r="F2049" s="231"/>
      <c r="G2049" s="231"/>
    </row>
    <row r="2050" spans="1:7" ht="22.5" x14ac:dyDescent="0.25">
      <c r="A2050" s="232" t="s">
        <v>231</v>
      </c>
      <c r="B2050" s="232"/>
      <c r="C2050" s="166" t="s">
        <v>226</v>
      </c>
      <c r="D2050" s="166" t="s">
        <v>227</v>
      </c>
      <c r="E2050" s="166" t="s">
        <v>228</v>
      </c>
      <c r="F2050" s="166" t="s">
        <v>229</v>
      </c>
      <c r="G2050" s="166" t="s">
        <v>3</v>
      </c>
    </row>
    <row r="2051" spans="1:7" ht="22.5" x14ac:dyDescent="0.25">
      <c r="A2051" s="167" t="s">
        <v>2084</v>
      </c>
      <c r="B2051" s="168" t="s">
        <v>2085</v>
      </c>
      <c r="C2051" s="167" t="s">
        <v>242</v>
      </c>
      <c r="D2051" s="167" t="s">
        <v>232</v>
      </c>
      <c r="E2051" s="169">
        <v>1</v>
      </c>
      <c r="F2051" s="170">
        <v>14.99</v>
      </c>
      <c r="G2051" s="170">
        <v>14.99</v>
      </c>
    </row>
    <row r="2052" spans="1:7" x14ac:dyDescent="0.25">
      <c r="A2052" s="165"/>
      <c r="B2052" s="165"/>
      <c r="C2052" s="165"/>
      <c r="D2052" s="165"/>
      <c r="E2052" s="233" t="s">
        <v>234</v>
      </c>
      <c r="F2052" s="233"/>
      <c r="G2052" s="171">
        <v>14.99</v>
      </c>
    </row>
    <row r="2053" spans="1:7" x14ac:dyDescent="0.25">
      <c r="A2053" s="165"/>
      <c r="B2053" s="165"/>
      <c r="C2053" s="165"/>
      <c r="D2053" s="165"/>
      <c r="E2053" s="234" t="s">
        <v>235</v>
      </c>
      <c r="F2053" s="234"/>
      <c r="G2053" s="172">
        <v>28</v>
      </c>
    </row>
    <row r="2054" spans="1:7" x14ac:dyDescent="0.25">
      <c r="A2054" s="165"/>
      <c r="B2054" s="165"/>
      <c r="C2054" s="165"/>
      <c r="D2054" s="165"/>
      <c r="E2054" s="234" t="s">
        <v>259</v>
      </c>
      <c r="F2054" s="234"/>
      <c r="G2054" s="172">
        <v>17.12</v>
      </c>
    </row>
    <row r="2055" spans="1:7" x14ac:dyDescent="0.25">
      <c r="A2055" s="165"/>
      <c r="B2055" s="165"/>
      <c r="C2055" s="165"/>
      <c r="D2055" s="165"/>
      <c r="E2055" s="234" t="s">
        <v>236</v>
      </c>
      <c r="F2055" s="234"/>
      <c r="G2055" s="172">
        <v>28</v>
      </c>
    </row>
    <row r="2056" spans="1:7" x14ac:dyDescent="0.25">
      <c r="A2056" s="165"/>
      <c r="B2056" s="165"/>
      <c r="C2056" s="230"/>
      <c r="D2056" s="230"/>
      <c r="E2056" s="165"/>
      <c r="F2056" s="165"/>
      <c r="G2056" s="165"/>
    </row>
    <row r="2057" spans="1:7" x14ac:dyDescent="0.25">
      <c r="A2057" s="231" t="s">
        <v>2441</v>
      </c>
      <c r="B2057" s="231"/>
      <c r="C2057" s="231"/>
      <c r="D2057" s="231"/>
      <c r="E2057" s="231"/>
      <c r="F2057" s="231"/>
      <c r="G2057" s="231"/>
    </row>
    <row r="2058" spans="1:7" ht="22.5" x14ac:dyDescent="0.25">
      <c r="A2058" s="232" t="s">
        <v>225</v>
      </c>
      <c r="B2058" s="232"/>
      <c r="C2058" s="166" t="s">
        <v>226</v>
      </c>
      <c r="D2058" s="166" t="s">
        <v>227</v>
      </c>
      <c r="E2058" s="166" t="s">
        <v>228</v>
      </c>
      <c r="F2058" s="166" t="s">
        <v>229</v>
      </c>
      <c r="G2058" s="166" t="s">
        <v>3</v>
      </c>
    </row>
    <row r="2059" spans="1:7" ht="22.5" x14ac:dyDescent="0.25">
      <c r="A2059" s="167" t="s">
        <v>2442</v>
      </c>
      <c r="B2059" s="168" t="s">
        <v>2443</v>
      </c>
      <c r="C2059" s="167" t="s">
        <v>1047</v>
      </c>
      <c r="D2059" s="167" t="s">
        <v>232</v>
      </c>
      <c r="E2059" s="169">
        <v>1</v>
      </c>
      <c r="F2059" s="170">
        <v>10.88</v>
      </c>
      <c r="G2059" s="170">
        <v>10.88</v>
      </c>
    </row>
    <row r="2060" spans="1:7" x14ac:dyDescent="0.25">
      <c r="A2060" s="167" t="s">
        <v>2428</v>
      </c>
      <c r="B2060" s="168" t="s">
        <v>2429</v>
      </c>
      <c r="C2060" s="167" t="s">
        <v>1047</v>
      </c>
      <c r="D2060" s="167" t="s">
        <v>232</v>
      </c>
      <c r="E2060" s="169">
        <v>45.5809</v>
      </c>
      <c r="F2060" s="170">
        <v>0.90249999999999997</v>
      </c>
      <c r="G2060" s="170">
        <v>41.136762249999997</v>
      </c>
    </row>
    <row r="2061" spans="1:7" x14ac:dyDescent="0.25">
      <c r="A2061" s="167" t="s">
        <v>2430</v>
      </c>
      <c r="B2061" s="168" t="s">
        <v>2431</v>
      </c>
      <c r="C2061" s="167" t="s">
        <v>1047</v>
      </c>
      <c r="D2061" s="167" t="s">
        <v>232</v>
      </c>
      <c r="E2061" s="169">
        <v>4.9512</v>
      </c>
      <c r="F2061" s="170">
        <v>0.90249999999999997</v>
      </c>
      <c r="G2061" s="170">
        <v>4.468458</v>
      </c>
    </row>
    <row r="2062" spans="1:7" x14ac:dyDescent="0.25">
      <c r="A2062" s="165"/>
      <c r="B2062" s="165"/>
      <c r="C2062" s="165"/>
      <c r="D2062" s="165"/>
      <c r="E2062" s="233" t="s">
        <v>230</v>
      </c>
      <c r="F2062" s="233"/>
      <c r="G2062" s="171">
        <v>56.49</v>
      </c>
    </row>
    <row r="2063" spans="1:7" x14ac:dyDescent="0.25">
      <c r="A2063" s="165"/>
      <c r="B2063" s="165"/>
      <c r="C2063" s="165"/>
      <c r="D2063" s="165"/>
      <c r="E2063" s="234" t="s">
        <v>235</v>
      </c>
      <c r="F2063" s="234"/>
      <c r="G2063" s="172">
        <v>76</v>
      </c>
    </row>
    <row r="2064" spans="1:7" x14ac:dyDescent="0.25">
      <c r="A2064" s="165"/>
      <c r="B2064" s="165"/>
      <c r="C2064" s="165"/>
      <c r="D2064" s="165"/>
      <c r="E2064" s="234" t="s">
        <v>259</v>
      </c>
      <c r="F2064" s="234"/>
      <c r="G2064" s="172">
        <v>19.510000000000002</v>
      </c>
    </row>
    <row r="2065" spans="1:7" x14ac:dyDescent="0.25">
      <c r="A2065" s="165"/>
      <c r="B2065" s="165"/>
      <c r="C2065" s="165"/>
      <c r="D2065" s="165"/>
      <c r="E2065" s="234" t="s">
        <v>236</v>
      </c>
      <c r="F2065" s="234"/>
      <c r="G2065" s="172">
        <v>76</v>
      </c>
    </row>
    <row r="2066" spans="1:7" x14ac:dyDescent="0.25">
      <c r="A2066" s="165"/>
      <c r="B2066" s="165"/>
      <c r="C2066" s="230"/>
      <c r="D2066" s="230"/>
      <c r="E2066" s="165"/>
      <c r="F2066" s="165"/>
      <c r="G2066" s="165"/>
    </row>
    <row r="2067" spans="1:7" x14ac:dyDescent="0.25">
      <c r="A2067" s="231" t="s">
        <v>2444</v>
      </c>
      <c r="B2067" s="231"/>
      <c r="C2067" s="231"/>
      <c r="D2067" s="231"/>
      <c r="E2067" s="231"/>
      <c r="F2067" s="231"/>
      <c r="G2067" s="231"/>
    </row>
    <row r="2068" spans="1:7" ht="22.5" x14ac:dyDescent="0.25">
      <c r="A2068" s="232" t="s">
        <v>225</v>
      </c>
      <c r="B2068" s="232"/>
      <c r="C2068" s="166" t="s">
        <v>226</v>
      </c>
      <c r="D2068" s="166" t="s">
        <v>227</v>
      </c>
      <c r="E2068" s="166" t="s">
        <v>228</v>
      </c>
      <c r="F2068" s="166" t="s">
        <v>229</v>
      </c>
      <c r="G2068" s="166" t="s">
        <v>3</v>
      </c>
    </row>
    <row r="2069" spans="1:7" x14ac:dyDescent="0.25">
      <c r="A2069" s="167" t="s">
        <v>2433</v>
      </c>
      <c r="B2069" s="168" t="s">
        <v>2434</v>
      </c>
      <c r="C2069" s="167" t="s">
        <v>1047</v>
      </c>
      <c r="D2069" s="167" t="s">
        <v>241</v>
      </c>
      <c r="E2069" s="169">
        <v>23.25</v>
      </c>
      <c r="F2069" s="170">
        <v>6.81</v>
      </c>
      <c r="G2069" s="170">
        <v>158.33250000000001</v>
      </c>
    </row>
    <row r="2070" spans="1:7" x14ac:dyDescent="0.25">
      <c r="A2070" s="165"/>
      <c r="B2070" s="165"/>
      <c r="C2070" s="165"/>
      <c r="D2070" s="165"/>
      <c r="E2070" s="233" t="s">
        <v>230</v>
      </c>
      <c r="F2070" s="233"/>
      <c r="G2070" s="171">
        <v>158.33000000000001</v>
      </c>
    </row>
    <row r="2071" spans="1:7" x14ac:dyDescent="0.25">
      <c r="A2071" s="165"/>
      <c r="B2071" s="165"/>
      <c r="C2071" s="165"/>
      <c r="D2071" s="165"/>
      <c r="E2071" s="234" t="s">
        <v>235</v>
      </c>
      <c r="F2071" s="234"/>
      <c r="G2071" s="172">
        <v>158.33000000000001</v>
      </c>
    </row>
    <row r="2072" spans="1:7" x14ac:dyDescent="0.25">
      <c r="A2072" s="165"/>
      <c r="B2072" s="165"/>
      <c r="C2072" s="165"/>
      <c r="D2072" s="165"/>
      <c r="E2072" s="234" t="s">
        <v>237</v>
      </c>
      <c r="F2072" s="234"/>
      <c r="G2072" s="172">
        <v>0</v>
      </c>
    </row>
    <row r="2073" spans="1:7" x14ac:dyDescent="0.25">
      <c r="A2073" s="165"/>
      <c r="B2073" s="165"/>
      <c r="C2073" s="165"/>
      <c r="D2073" s="165"/>
      <c r="E2073" s="234" t="s">
        <v>236</v>
      </c>
      <c r="F2073" s="234"/>
      <c r="G2073" s="172">
        <v>158.33000000000001</v>
      </c>
    </row>
    <row r="2074" spans="1:7" x14ac:dyDescent="0.25">
      <c r="A2074" s="165"/>
      <c r="B2074" s="165"/>
      <c r="C2074" s="230"/>
      <c r="D2074" s="230"/>
      <c r="E2074" s="165"/>
      <c r="F2074" s="165"/>
      <c r="G2074" s="165"/>
    </row>
    <row r="2075" spans="1:7" x14ac:dyDescent="0.25">
      <c r="A2075" s="231" t="s">
        <v>2445</v>
      </c>
      <c r="B2075" s="231"/>
      <c r="C2075" s="231"/>
      <c r="D2075" s="231"/>
      <c r="E2075" s="231"/>
      <c r="F2075" s="231"/>
      <c r="G2075" s="231"/>
    </row>
    <row r="2076" spans="1:7" ht="22.5" x14ac:dyDescent="0.25">
      <c r="A2076" s="232" t="s">
        <v>225</v>
      </c>
      <c r="B2076" s="232"/>
      <c r="C2076" s="166" t="s">
        <v>226</v>
      </c>
      <c r="D2076" s="166" t="s">
        <v>227</v>
      </c>
      <c r="E2076" s="166" t="s">
        <v>228</v>
      </c>
      <c r="F2076" s="166" t="s">
        <v>229</v>
      </c>
      <c r="G2076" s="166" t="s">
        <v>3</v>
      </c>
    </row>
    <row r="2077" spans="1:7" ht="22.5" x14ac:dyDescent="0.25">
      <c r="A2077" s="167" t="s">
        <v>2442</v>
      </c>
      <c r="B2077" s="168" t="s">
        <v>2443</v>
      </c>
      <c r="C2077" s="167" t="s">
        <v>1047</v>
      </c>
      <c r="D2077" s="167" t="s">
        <v>232</v>
      </c>
      <c r="E2077" s="169">
        <v>1</v>
      </c>
      <c r="F2077" s="170">
        <v>10.88</v>
      </c>
      <c r="G2077" s="170">
        <v>10.88</v>
      </c>
    </row>
    <row r="2078" spans="1:7" ht="22.5" x14ac:dyDescent="0.25">
      <c r="A2078" s="167" t="s">
        <v>2446</v>
      </c>
      <c r="B2078" s="168" t="s">
        <v>2447</v>
      </c>
      <c r="C2078" s="167" t="s">
        <v>1047</v>
      </c>
      <c r="D2078" s="167" t="s">
        <v>232</v>
      </c>
      <c r="E2078" s="169">
        <v>1</v>
      </c>
      <c r="F2078" s="170">
        <v>158.33000000000001</v>
      </c>
      <c r="G2078" s="170">
        <v>158.33000000000001</v>
      </c>
    </row>
    <row r="2079" spans="1:7" x14ac:dyDescent="0.25">
      <c r="A2079" s="167" t="s">
        <v>2428</v>
      </c>
      <c r="B2079" s="168" t="s">
        <v>2429</v>
      </c>
      <c r="C2079" s="167" t="s">
        <v>1047</v>
      </c>
      <c r="D2079" s="167" t="s">
        <v>232</v>
      </c>
      <c r="E2079" s="169">
        <v>45.5809</v>
      </c>
      <c r="F2079" s="170">
        <v>0.90249999999999997</v>
      </c>
      <c r="G2079" s="170">
        <v>41.136762249999997</v>
      </c>
    </row>
    <row r="2080" spans="1:7" x14ac:dyDescent="0.25">
      <c r="A2080" s="167" t="s">
        <v>2430</v>
      </c>
      <c r="B2080" s="168" t="s">
        <v>2431</v>
      </c>
      <c r="C2080" s="167" t="s">
        <v>1047</v>
      </c>
      <c r="D2080" s="167" t="s">
        <v>232</v>
      </c>
      <c r="E2080" s="169">
        <v>4.9512</v>
      </c>
      <c r="F2080" s="170">
        <v>0.90249999999999997</v>
      </c>
      <c r="G2080" s="170">
        <v>4.468458</v>
      </c>
    </row>
    <row r="2081" spans="1:7" x14ac:dyDescent="0.25">
      <c r="A2081" s="167" t="s">
        <v>2438</v>
      </c>
      <c r="B2081" s="168" t="s">
        <v>2439</v>
      </c>
      <c r="C2081" s="167" t="s">
        <v>1047</v>
      </c>
      <c r="D2081" s="167" t="s">
        <v>232</v>
      </c>
      <c r="E2081" s="169">
        <v>68.371399999999994</v>
      </c>
      <c r="F2081" s="170">
        <v>0.90249999999999997</v>
      </c>
      <c r="G2081" s="170">
        <v>61.705188499999998</v>
      </c>
    </row>
    <row r="2082" spans="1:7" x14ac:dyDescent="0.25">
      <c r="A2082" s="165"/>
      <c r="B2082" s="165"/>
      <c r="C2082" s="165"/>
      <c r="D2082" s="165"/>
      <c r="E2082" s="233" t="s">
        <v>230</v>
      </c>
      <c r="F2082" s="233"/>
      <c r="G2082" s="171">
        <v>276.52999999999997</v>
      </c>
    </row>
    <row r="2083" spans="1:7" x14ac:dyDescent="0.25">
      <c r="A2083" s="165"/>
      <c r="B2083" s="165"/>
      <c r="C2083" s="165"/>
      <c r="D2083" s="165"/>
      <c r="E2083" s="234" t="s">
        <v>235</v>
      </c>
      <c r="F2083" s="234"/>
      <c r="G2083" s="172">
        <v>299.27999999999997</v>
      </c>
    </row>
    <row r="2084" spans="1:7" x14ac:dyDescent="0.25">
      <c r="A2084" s="165"/>
      <c r="B2084" s="165"/>
      <c r="C2084" s="165"/>
      <c r="D2084" s="165"/>
      <c r="E2084" s="234" t="s">
        <v>259</v>
      </c>
      <c r="F2084" s="234"/>
      <c r="G2084" s="172">
        <v>22.75</v>
      </c>
    </row>
    <row r="2085" spans="1:7" x14ac:dyDescent="0.25">
      <c r="A2085" s="165"/>
      <c r="B2085" s="165"/>
      <c r="C2085" s="165"/>
      <c r="D2085" s="165"/>
      <c r="E2085" s="234" t="s">
        <v>236</v>
      </c>
      <c r="F2085" s="234"/>
      <c r="G2085" s="172">
        <v>299.27999999999997</v>
      </c>
    </row>
    <row r="2086" spans="1:7" x14ac:dyDescent="0.25">
      <c r="A2086" s="165"/>
      <c r="B2086" s="165"/>
      <c r="C2086" s="230"/>
      <c r="D2086" s="230"/>
      <c r="E2086" s="165"/>
      <c r="F2086" s="165"/>
      <c r="G2086" s="165"/>
    </row>
    <row r="2087" spans="1:7" x14ac:dyDescent="0.25">
      <c r="A2087" s="231" t="s">
        <v>2448</v>
      </c>
      <c r="B2087" s="231"/>
      <c r="C2087" s="231"/>
      <c r="D2087" s="231"/>
      <c r="E2087" s="231"/>
      <c r="F2087" s="231"/>
      <c r="G2087" s="231"/>
    </row>
    <row r="2088" spans="1:7" ht="22.5" x14ac:dyDescent="0.25">
      <c r="A2088" s="232" t="s">
        <v>1130</v>
      </c>
      <c r="B2088" s="232"/>
      <c r="C2088" s="166" t="s">
        <v>226</v>
      </c>
      <c r="D2088" s="166" t="s">
        <v>227</v>
      </c>
      <c r="E2088" s="166" t="s">
        <v>228</v>
      </c>
      <c r="F2088" s="166" t="s">
        <v>229</v>
      </c>
      <c r="G2088" s="166" t="s">
        <v>3</v>
      </c>
    </row>
    <row r="2089" spans="1:7" x14ac:dyDescent="0.25">
      <c r="A2089" s="167" t="s">
        <v>2449</v>
      </c>
      <c r="B2089" s="168" t="s">
        <v>2450</v>
      </c>
      <c r="C2089" s="167" t="s">
        <v>1047</v>
      </c>
      <c r="D2089" s="167" t="s">
        <v>232</v>
      </c>
      <c r="E2089" s="169">
        <v>0</v>
      </c>
      <c r="F2089" s="170">
        <v>66.55</v>
      </c>
      <c r="G2089" s="170">
        <v>0</v>
      </c>
    </row>
    <row r="2090" spans="1:7" x14ac:dyDescent="0.25">
      <c r="A2090" s="167" t="s">
        <v>2451</v>
      </c>
      <c r="B2090" s="168" t="s">
        <v>2452</v>
      </c>
      <c r="C2090" s="167" t="s">
        <v>1047</v>
      </c>
      <c r="D2090" s="167" t="s">
        <v>232</v>
      </c>
      <c r="E2090" s="169">
        <v>1.3888889999999999E-2</v>
      </c>
      <c r="F2090" s="170">
        <v>327.12</v>
      </c>
      <c r="G2090" s="170">
        <v>4.5433333333333366</v>
      </c>
    </row>
    <row r="2091" spans="1:7" ht="22.5" x14ac:dyDescent="0.25">
      <c r="A2091" s="167" t="s">
        <v>2453</v>
      </c>
      <c r="B2091" s="168" t="s">
        <v>2454</v>
      </c>
      <c r="C2091" s="167" t="s">
        <v>1047</v>
      </c>
      <c r="D2091" s="167" t="s">
        <v>232</v>
      </c>
      <c r="E2091" s="169">
        <v>6.9444000000000005E-4</v>
      </c>
      <c r="F2091" s="170">
        <v>56.49</v>
      </c>
      <c r="G2091" s="170">
        <v>3.9229166666664157E-2</v>
      </c>
    </row>
    <row r="2092" spans="1:7" ht="22.5" x14ac:dyDescent="0.25">
      <c r="A2092" s="167" t="s">
        <v>2455</v>
      </c>
      <c r="B2092" s="168" t="s">
        <v>2456</v>
      </c>
      <c r="C2092" s="167" t="s">
        <v>1047</v>
      </c>
      <c r="D2092" s="167" t="s">
        <v>232</v>
      </c>
      <c r="E2092" s="169">
        <v>1.319444E-2</v>
      </c>
      <c r="F2092" s="170">
        <v>276.52999999999997</v>
      </c>
      <c r="G2092" s="170">
        <v>3.6486597222222099</v>
      </c>
    </row>
    <row r="2093" spans="1:7" x14ac:dyDescent="0.25">
      <c r="A2093" s="165"/>
      <c r="B2093" s="165"/>
      <c r="C2093" s="165"/>
      <c r="D2093" s="165"/>
      <c r="E2093" s="233" t="s">
        <v>1138</v>
      </c>
      <c r="F2093" s="233"/>
      <c r="G2093" s="171">
        <v>8.23</v>
      </c>
    </row>
    <row r="2094" spans="1:7" ht="22.5" x14ac:dyDescent="0.25">
      <c r="A2094" s="232" t="s">
        <v>231</v>
      </c>
      <c r="B2094" s="232"/>
      <c r="C2094" s="166" t="s">
        <v>226</v>
      </c>
      <c r="D2094" s="166" t="s">
        <v>227</v>
      </c>
      <c r="E2094" s="166" t="s">
        <v>228</v>
      </c>
      <c r="F2094" s="166" t="s">
        <v>229</v>
      </c>
      <c r="G2094" s="166" t="s">
        <v>3</v>
      </c>
    </row>
    <row r="2095" spans="1:7" x14ac:dyDescent="0.25">
      <c r="A2095" s="167" t="s">
        <v>328</v>
      </c>
      <c r="B2095" s="168" t="s">
        <v>233</v>
      </c>
      <c r="C2095" s="167" t="s">
        <v>242</v>
      </c>
      <c r="D2095" s="167" t="s">
        <v>232</v>
      </c>
      <c r="E2095" s="169">
        <v>2.7777779999999998E-2</v>
      </c>
      <c r="F2095" s="170">
        <v>12.64</v>
      </c>
      <c r="G2095" s="170">
        <v>0.35111111111111137</v>
      </c>
    </row>
    <row r="2096" spans="1:7" x14ac:dyDescent="0.25">
      <c r="A2096" s="165"/>
      <c r="B2096" s="165"/>
      <c r="C2096" s="165"/>
      <c r="D2096" s="165"/>
      <c r="E2096" s="233" t="s">
        <v>234</v>
      </c>
      <c r="F2096" s="233"/>
      <c r="G2096" s="171">
        <v>0.35</v>
      </c>
    </row>
    <row r="2097" spans="1:7" x14ac:dyDescent="0.25">
      <c r="A2097" s="165"/>
      <c r="B2097" s="165"/>
      <c r="C2097" s="165"/>
      <c r="D2097" s="165"/>
      <c r="E2097" s="234" t="s">
        <v>235</v>
      </c>
      <c r="F2097" s="234"/>
      <c r="G2097" s="172">
        <v>9.35</v>
      </c>
    </row>
    <row r="2098" spans="1:7" x14ac:dyDescent="0.25">
      <c r="A2098" s="165"/>
      <c r="B2098" s="165"/>
      <c r="C2098" s="165"/>
      <c r="D2098" s="165"/>
      <c r="E2098" s="234" t="s">
        <v>259</v>
      </c>
      <c r="F2098" s="234"/>
      <c r="G2098" s="172">
        <v>0.97</v>
      </c>
    </row>
    <row r="2099" spans="1:7" x14ac:dyDescent="0.25">
      <c r="A2099" s="165"/>
      <c r="B2099" s="165"/>
      <c r="C2099" s="165"/>
      <c r="D2099" s="165"/>
      <c r="E2099" s="234" t="s">
        <v>236</v>
      </c>
      <c r="F2099" s="234"/>
      <c r="G2099" s="172">
        <v>9.35</v>
      </c>
    </row>
    <row r="2100" spans="1:7" x14ac:dyDescent="0.25">
      <c r="A2100" s="165"/>
      <c r="B2100" s="165"/>
      <c r="C2100" s="230"/>
      <c r="D2100" s="230"/>
      <c r="E2100" s="165"/>
      <c r="F2100" s="165"/>
      <c r="G2100" s="165"/>
    </row>
    <row r="2101" spans="1:7" x14ac:dyDescent="0.25">
      <c r="A2101" s="231" t="s">
        <v>2457</v>
      </c>
      <c r="B2101" s="231"/>
      <c r="C2101" s="231"/>
      <c r="D2101" s="231"/>
      <c r="E2101" s="231"/>
      <c r="F2101" s="231"/>
      <c r="G2101" s="231"/>
    </row>
    <row r="2102" spans="1:7" ht="22.5" x14ac:dyDescent="0.25">
      <c r="A2102" s="232" t="s">
        <v>225</v>
      </c>
      <c r="B2102" s="232"/>
      <c r="C2102" s="166" t="s">
        <v>226</v>
      </c>
      <c r="D2102" s="166" t="s">
        <v>227</v>
      </c>
      <c r="E2102" s="166" t="s">
        <v>228</v>
      </c>
      <c r="F2102" s="166" t="s">
        <v>229</v>
      </c>
      <c r="G2102" s="166" t="s">
        <v>3</v>
      </c>
    </row>
    <row r="2103" spans="1:7" x14ac:dyDescent="0.25">
      <c r="A2103" s="167" t="s">
        <v>1250</v>
      </c>
      <c r="B2103" s="168" t="s">
        <v>1251</v>
      </c>
      <c r="C2103" s="167" t="s">
        <v>1047</v>
      </c>
      <c r="D2103" s="167" t="s">
        <v>238</v>
      </c>
      <c r="E2103" s="169">
        <v>486</v>
      </c>
      <c r="F2103" s="170">
        <v>0.9</v>
      </c>
      <c r="G2103" s="170">
        <v>437.4</v>
      </c>
    </row>
    <row r="2104" spans="1:7" x14ac:dyDescent="0.25">
      <c r="A2104" s="165"/>
      <c r="B2104" s="165"/>
      <c r="C2104" s="165"/>
      <c r="D2104" s="165"/>
      <c r="E2104" s="233" t="s">
        <v>230</v>
      </c>
      <c r="F2104" s="233"/>
      <c r="G2104" s="171">
        <v>437.4</v>
      </c>
    </row>
    <row r="2105" spans="1:7" ht="22.5" x14ac:dyDescent="0.25">
      <c r="A2105" s="232" t="s">
        <v>231</v>
      </c>
      <c r="B2105" s="232"/>
      <c r="C2105" s="166" t="s">
        <v>226</v>
      </c>
      <c r="D2105" s="166" t="s">
        <v>227</v>
      </c>
      <c r="E2105" s="166" t="s">
        <v>228</v>
      </c>
      <c r="F2105" s="166" t="s">
        <v>229</v>
      </c>
      <c r="G2105" s="166" t="s">
        <v>3</v>
      </c>
    </row>
    <row r="2106" spans="1:7" x14ac:dyDescent="0.25">
      <c r="A2106" s="167" t="s">
        <v>2458</v>
      </c>
      <c r="B2106" s="168" t="s">
        <v>2459</v>
      </c>
      <c r="C2106" s="167" t="s">
        <v>1047</v>
      </c>
      <c r="D2106" s="167" t="s">
        <v>127</v>
      </c>
      <c r="E2106" s="169">
        <v>1.216</v>
      </c>
      <c r="F2106" s="170">
        <v>8.3800000000000008</v>
      </c>
      <c r="G2106" s="170">
        <v>10.19008</v>
      </c>
    </row>
    <row r="2107" spans="1:7" x14ac:dyDescent="0.25">
      <c r="A2107" s="167" t="s">
        <v>328</v>
      </c>
      <c r="B2107" s="168" t="s">
        <v>233</v>
      </c>
      <c r="C2107" s="167" t="s">
        <v>242</v>
      </c>
      <c r="D2107" s="167" t="s">
        <v>232</v>
      </c>
      <c r="E2107" s="169">
        <v>10</v>
      </c>
      <c r="F2107" s="170">
        <v>12.64</v>
      </c>
      <c r="G2107" s="170">
        <v>126.4</v>
      </c>
    </row>
    <row r="2108" spans="1:7" x14ac:dyDescent="0.25">
      <c r="A2108" s="165"/>
      <c r="B2108" s="165"/>
      <c r="C2108" s="165"/>
      <c r="D2108" s="165"/>
      <c r="E2108" s="233" t="s">
        <v>234</v>
      </c>
      <c r="F2108" s="233"/>
      <c r="G2108" s="171">
        <v>136.59</v>
      </c>
    </row>
    <row r="2109" spans="1:7" x14ac:dyDescent="0.25">
      <c r="A2109" s="165"/>
      <c r="B2109" s="165"/>
      <c r="C2109" s="165"/>
      <c r="D2109" s="165"/>
      <c r="E2109" s="234" t="s">
        <v>235</v>
      </c>
      <c r="F2109" s="234"/>
      <c r="G2109" s="172">
        <v>617.85</v>
      </c>
    </row>
    <row r="2110" spans="1:7" x14ac:dyDescent="0.25">
      <c r="A2110" s="165"/>
      <c r="B2110" s="165"/>
      <c r="C2110" s="165"/>
      <c r="D2110" s="165"/>
      <c r="E2110" s="234" t="s">
        <v>259</v>
      </c>
      <c r="F2110" s="234"/>
      <c r="G2110" s="172">
        <v>115.38</v>
      </c>
    </row>
    <row r="2111" spans="1:7" x14ac:dyDescent="0.25">
      <c r="A2111" s="165"/>
      <c r="B2111" s="165"/>
      <c r="C2111" s="165"/>
      <c r="D2111" s="165"/>
      <c r="E2111" s="234" t="s">
        <v>236</v>
      </c>
      <c r="F2111" s="234"/>
      <c r="G2111" s="172">
        <v>617.85</v>
      </c>
    </row>
    <row r="2112" spans="1:7" x14ac:dyDescent="0.25">
      <c r="A2112" s="165"/>
      <c r="B2112" s="165"/>
      <c r="C2112" s="230"/>
      <c r="D2112" s="230"/>
      <c r="E2112" s="165"/>
      <c r="F2112" s="165"/>
      <c r="G2112" s="165"/>
    </row>
    <row r="2113" spans="1:7" x14ac:dyDescent="0.25">
      <c r="A2113" s="231" t="s">
        <v>2460</v>
      </c>
      <c r="B2113" s="231"/>
      <c r="C2113" s="231"/>
      <c r="D2113" s="231"/>
      <c r="E2113" s="231"/>
      <c r="F2113" s="231"/>
      <c r="G2113" s="231"/>
    </row>
    <row r="2114" spans="1:7" ht="22.5" x14ac:dyDescent="0.25">
      <c r="A2114" s="232" t="s">
        <v>1899</v>
      </c>
      <c r="B2114" s="232"/>
      <c r="C2114" s="166" t="s">
        <v>226</v>
      </c>
      <c r="D2114" s="166" t="s">
        <v>227</v>
      </c>
      <c r="E2114" s="166" t="s">
        <v>228</v>
      </c>
      <c r="F2114" s="166" t="s">
        <v>229</v>
      </c>
      <c r="G2114" s="166" t="s">
        <v>3</v>
      </c>
    </row>
    <row r="2115" spans="1:7" x14ac:dyDescent="0.25">
      <c r="A2115" s="167" t="s">
        <v>245</v>
      </c>
      <c r="B2115" s="168" t="s">
        <v>1900</v>
      </c>
      <c r="C2115" s="167" t="s">
        <v>242</v>
      </c>
      <c r="D2115" s="167" t="s">
        <v>232</v>
      </c>
      <c r="E2115" s="169">
        <v>1</v>
      </c>
      <c r="F2115" s="170">
        <v>2.83</v>
      </c>
      <c r="G2115" s="170">
        <v>2.83</v>
      </c>
    </row>
    <row r="2116" spans="1:7" ht="22.5" x14ac:dyDescent="0.25">
      <c r="A2116" s="167" t="s">
        <v>1915</v>
      </c>
      <c r="B2116" s="168" t="s">
        <v>1916</v>
      </c>
      <c r="C2116" s="167" t="s">
        <v>242</v>
      </c>
      <c r="D2116" s="167" t="s">
        <v>232</v>
      </c>
      <c r="E2116" s="169">
        <v>1</v>
      </c>
      <c r="F2116" s="170">
        <v>1.1499999999999999</v>
      </c>
      <c r="G2116" s="170">
        <v>1.1499999999999999</v>
      </c>
    </row>
    <row r="2117" spans="1:7" x14ac:dyDescent="0.25">
      <c r="A2117" s="167" t="s">
        <v>246</v>
      </c>
      <c r="B2117" s="168" t="s">
        <v>1903</v>
      </c>
      <c r="C2117" s="167" t="s">
        <v>242</v>
      </c>
      <c r="D2117" s="167" t="s">
        <v>232</v>
      </c>
      <c r="E2117" s="169">
        <v>1</v>
      </c>
      <c r="F2117" s="170">
        <v>0.81</v>
      </c>
      <c r="G2117" s="170">
        <v>0.81</v>
      </c>
    </row>
    <row r="2118" spans="1:7" ht="33.75" x14ac:dyDescent="0.25">
      <c r="A2118" s="167" t="s">
        <v>1917</v>
      </c>
      <c r="B2118" s="168" t="s">
        <v>1918</v>
      </c>
      <c r="C2118" s="167" t="s">
        <v>242</v>
      </c>
      <c r="D2118" s="167" t="s">
        <v>232</v>
      </c>
      <c r="E2118" s="169">
        <v>1</v>
      </c>
      <c r="F2118" s="170">
        <v>0.56000000000000005</v>
      </c>
      <c r="G2118" s="170">
        <v>0.56000000000000005</v>
      </c>
    </row>
    <row r="2119" spans="1:7" x14ac:dyDescent="0.25">
      <c r="A2119" s="167" t="s">
        <v>247</v>
      </c>
      <c r="B2119" s="168" t="s">
        <v>1906</v>
      </c>
      <c r="C2119" s="167" t="s">
        <v>242</v>
      </c>
      <c r="D2119" s="167" t="s">
        <v>232</v>
      </c>
      <c r="E2119" s="169">
        <v>1</v>
      </c>
      <c r="F2119" s="170">
        <v>0.06</v>
      </c>
      <c r="G2119" s="170">
        <v>0.06</v>
      </c>
    </row>
    <row r="2120" spans="1:7" x14ac:dyDescent="0.25">
      <c r="A2120" s="167" t="s">
        <v>248</v>
      </c>
      <c r="B2120" s="168" t="s">
        <v>1907</v>
      </c>
      <c r="C2120" s="167" t="s">
        <v>242</v>
      </c>
      <c r="D2120" s="167" t="s">
        <v>232</v>
      </c>
      <c r="E2120" s="169">
        <v>1</v>
      </c>
      <c r="F2120" s="170">
        <v>0.91</v>
      </c>
      <c r="G2120" s="170">
        <v>0.91</v>
      </c>
    </row>
    <row r="2121" spans="1:7" x14ac:dyDescent="0.25">
      <c r="A2121" s="165"/>
      <c r="B2121" s="165"/>
      <c r="C2121" s="165"/>
      <c r="D2121" s="165"/>
      <c r="E2121" s="233" t="s">
        <v>1908</v>
      </c>
      <c r="F2121" s="233"/>
      <c r="G2121" s="171">
        <v>6.32</v>
      </c>
    </row>
    <row r="2122" spans="1:7" ht="22.5" x14ac:dyDescent="0.25">
      <c r="A2122" s="232" t="s">
        <v>243</v>
      </c>
      <c r="B2122" s="232"/>
      <c r="C2122" s="166" t="s">
        <v>226</v>
      </c>
      <c r="D2122" s="166" t="s">
        <v>227</v>
      </c>
      <c r="E2122" s="166" t="s">
        <v>228</v>
      </c>
      <c r="F2122" s="166" t="s">
        <v>229</v>
      </c>
      <c r="G2122" s="166" t="s">
        <v>3</v>
      </c>
    </row>
    <row r="2123" spans="1:7" x14ac:dyDescent="0.25">
      <c r="A2123" s="167" t="s">
        <v>2461</v>
      </c>
      <c r="B2123" s="168" t="s">
        <v>2462</v>
      </c>
      <c r="C2123" s="167" t="s">
        <v>242</v>
      </c>
      <c r="D2123" s="167" t="s">
        <v>232</v>
      </c>
      <c r="E2123" s="169">
        <v>1</v>
      </c>
      <c r="F2123" s="170">
        <v>6.44</v>
      </c>
      <c r="G2123" s="170">
        <v>6.44</v>
      </c>
    </row>
    <row r="2124" spans="1:7" x14ac:dyDescent="0.25">
      <c r="A2124" s="165"/>
      <c r="B2124" s="165"/>
      <c r="C2124" s="165"/>
      <c r="D2124" s="165"/>
      <c r="E2124" s="233" t="s">
        <v>244</v>
      </c>
      <c r="F2124" s="233"/>
      <c r="G2124" s="171">
        <v>6.44</v>
      </c>
    </row>
    <row r="2125" spans="1:7" ht="22.5" x14ac:dyDescent="0.25">
      <c r="A2125" s="232" t="s">
        <v>231</v>
      </c>
      <c r="B2125" s="232"/>
      <c r="C2125" s="166" t="s">
        <v>226</v>
      </c>
      <c r="D2125" s="166" t="s">
        <v>227</v>
      </c>
      <c r="E2125" s="166" t="s">
        <v>228</v>
      </c>
      <c r="F2125" s="166" t="s">
        <v>229</v>
      </c>
      <c r="G2125" s="166" t="s">
        <v>3</v>
      </c>
    </row>
    <row r="2126" spans="1:7" ht="33.75" x14ac:dyDescent="0.25">
      <c r="A2126" s="167" t="s">
        <v>2463</v>
      </c>
      <c r="B2126" s="168" t="s">
        <v>2464</v>
      </c>
      <c r="C2126" s="167" t="s">
        <v>242</v>
      </c>
      <c r="D2126" s="167" t="s">
        <v>232</v>
      </c>
      <c r="E2126" s="169">
        <v>1</v>
      </c>
      <c r="F2126" s="170">
        <v>0.1</v>
      </c>
      <c r="G2126" s="170">
        <v>0.1</v>
      </c>
    </row>
    <row r="2127" spans="1:7" x14ac:dyDescent="0.25">
      <c r="A2127" s="165"/>
      <c r="B2127" s="165"/>
      <c r="C2127" s="165"/>
      <c r="D2127" s="165"/>
      <c r="E2127" s="233" t="s">
        <v>234</v>
      </c>
      <c r="F2127" s="233"/>
      <c r="G2127" s="171">
        <v>0.1</v>
      </c>
    </row>
    <row r="2128" spans="1:7" x14ac:dyDescent="0.25">
      <c r="A2128" s="165"/>
      <c r="B2128" s="165"/>
      <c r="C2128" s="165"/>
      <c r="D2128" s="165"/>
      <c r="E2128" s="234" t="s">
        <v>235</v>
      </c>
      <c r="F2128" s="234"/>
      <c r="G2128" s="172">
        <v>19.86</v>
      </c>
    </row>
    <row r="2129" spans="1:7" x14ac:dyDescent="0.25">
      <c r="A2129" s="165"/>
      <c r="B2129" s="165"/>
      <c r="C2129" s="165"/>
      <c r="D2129" s="165"/>
      <c r="E2129" s="234" t="s">
        <v>259</v>
      </c>
      <c r="F2129" s="234"/>
      <c r="G2129" s="172">
        <v>7</v>
      </c>
    </row>
    <row r="2130" spans="1:7" x14ac:dyDescent="0.25">
      <c r="A2130" s="165"/>
      <c r="B2130" s="165"/>
      <c r="C2130" s="165"/>
      <c r="D2130" s="165"/>
      <c r="E2130" s="234" t="s">
        <v>236</v>
      </c>
      <c r="F2130" s="234"/>
      <c r="G2130" s="172">
        <v>19.86</v>
      </c>
    </row>
    <row r="2131" spans="1:7" x14ac:dyDescent="0.25">
      <c r="A2131" s="165"/>
      <c r="B2131" s="165"/>
      <c r="C2131" s="230"/>
      <c r="D2131" s="230"/>
      <c r="E2131" s="165"/>
      <c r="F2131" s="165"/>
      <c r="G2131" s="165"/>
    </row>
    <row r="2132" spans="1:7" x14ac:dyDescent="0.25">
      <c r="A2132" s="231" t="s">
        <v>2465</v>
      </c>
      <c r="B2132" s="231"/>
      <c r="C2132" s="231"/>
      <c r="D2132" s="231"/>
      <c r="E2132" s="231"/>
      <c r="F2132" s="231"/>
      <c r="G2132" s="231"/>
    </row>
    <row r="2133" spans="1:7" ht="22.5" x14ac:dyDescent="0.25">
      <c r="A2133" s="232" t="s">
        <v>243</v>
      </c>
      <c r="B2133" s="232"/>
      <c r="C2133" s="166" t="s">
        <v>226</v>
      </c>
      <c r="D2133" s="166" t="s">
        <v>227</v>
      </c>
      <c r="E2133" s="166" t="s">
        <v>228</v>
      </c>
      <c r="F2133" s="166" t="s">
        <v>229</v>
      </c>
      <c r="G2133" s="166" t="s">
        <v>3</v>
      </c>
    </row>
    <row r="2134" spans="1:7" x14ac:dyDescent="0.25">
      <c r="A2134" s="167" t="s">
        <v>2466</v>
      </c>
      <c r="B2134" s="168" t="s">
        <v>2467</v>
      </c>
      <c r="C2134" s="167" t="s">
        <v>242</v>
      </c>
      <c r="D2134" s="167" t="s">
        <v>232</v>
      </c>
      <c r="E2134" s="169">
        <v>1.72E-2</v>
      </c>
      <c r="F2134" s="170">
        <v>8.59</v>
      </c>
      <c r="G2134" s="170">
        <v>0.14774799999999999</v>
      </c>
    </row>
    <row r="2135" spans="1:7" x14ac:dyDescent="0.25">
      <c r="A2135" s="165"/>
      <c r="B2135" s="165"/>
      <c r="C2135" s="165"/>
      <c r="D2135" s="165"/>
      <c r="E2135" s="233" t="s">
        <v>244</v>
      </c>
      <c r="F2135" s="233"/>
      <c r="G2135" s="171">
        <v>0.15</v>
      </c>
    </row>
    <row r="2136" spans="1:7" x14ac:dyDescent="0.25">
      <c r="A2136" s="165"/>
      <c r="B2136" s="165"/>
      <c r="C2136" s="165"/>
      <c r="D2136" s="165"/>
      <c r="E2136" s="234" t="s">
        <v>235</v>
      </c>
      <c r="F2136" s="234"/>
      <c r="G2136" s="172">
        <v>0.31</v>
      </c>
    </row>
    <row r="2137" spans="1:7" x14ac:dyDescent="0.25">
      <c r="A2137" s="165"/>
      <c r="B2137" s="165"/>
      <c r="C2137" s="165"/>
      <c r="D2137" s="165"/>
      <c r="E2137" s="234" t="s">
        <v>259</v>
      </c>
      <c r="F2137" s="234"/>
      <c r="G2137" s="172">
        <v>0.16</v>
      </c>
    </row>
    <row r="2138" spans="1:7" x14ac:dyDescent="0.25">
      <c r="A2138" s="165"/>
      <c r="B2138" s="165"/>
      <c r="C2138" s="165"/>
      <c r="D2138" s="165"/>
      <c r="E2138" s="234" t="s">
        <v>236</v>
      </c>
      <c r="F2138" s="234"/>
      <c r="G2138" s="172">
        <v>0.31</v>
      </c>
    </row>
    <row r="2139" spans="1:7" x14ac:dyDescent="0.25">
      <c r="A2139" s="165"/>
      <c r="B2139" s="165"/>
      <c r="C2139" s="230"/>
      <c r="D2139" s="230"/>
      <c r="E2139" s="165"/>
      <c r="F2139" s="165"/>
      <c r="G2139" s="165"/>
    </row>
    <row r="2140" spans="1:7" x14ac:dyDescent="0.25">
      <c r="A2140" s="231" t="s">
        <v>2468</v>
      </c>
      <c r="B2140" s="231"/>
      <c r="C2140" s="231"/>
      <c r="D2140" s="231"/>
      <c r="E2140" s="231"/>
      <c r="F2140" s="231"/>
      <c r="G2140" s="231"/>
    </row>
    <row r="2141" spans="1:7" ht="22.5" x14ac:dyDescent="0.25">
      <c r="A2141" s="232" t="s">
        <v>1899</v>
      </c>
      <c r="B2141" s="232"/>
      <c r="C2141" s="166" t="s">
        <v>226</v>
      </c>
      <c r="D2141" s="166" t="s">
        <v>227</v>
      </c>
      <c r="E2141" s="166" t="s">
        <v>228</v>
      </c>
      <c r="F2141" s="166" t="s">
        <v>229</v>
      </c>
      <c r="G2141" s="166" t="s">
        <v>3</v>
      </c>
    </row>
    <row r="2142" spans="1:7" x14ac:dyDescent="0.25">
      <c r="A2142" s="167" t="s">
        <v>245</v>
      </c>
      <c r="B2142" s="168" t="s">
        <v>1900</v>
      </c>
      <c r="C2142" s="167" t="s">
        <v>242</v>
      </c>
      <c r="D2142" s="167" t="s">
        <v>232</v>
      </c>
      <c r="E2142" s="169">
        <v>1</v>
      </c>
      <c r="F2142" s="170">
        <v>2.83</v>
      </c>
      <c r="G2142" s="170">
        <v>2.83</v>
      </c>
    </row>
    <row r="2143" spans="1:7" ht="22.5" x14ac:dyDescent="0.25">
      <c r="A2143" s="167" t="s">
        <v>1957</v>
      </c>
      <c r="B2143" s="168" t="s">
        <v>1958</v>
      </c>
      <c r="C2143" s="167" t="s">
        <v>242</v>
      </c>
      <c r="D2143" s="167" t="s">
        <v>232</v>
      </c>
      <c r="E2143" s="169">
        <v>1</v>
      </c>
      <c r="F2143" s="170">
        <v>1.0900000000000001</v>
      </c>
      <c r="G2143" s="170">
        <v>1.0900000000000001</v>
      </c>
    </row>
    <row r="2144" spans="1:7" x14ac:dyDescent="0.25">
      <c r="A2144" s="167" t="s">
        <v>246</v>
      </c>
      <c r="B2144" s="168" t="s">
        <v>1903</v>
      </c>
      <c r="C2144" s="167" t="s">
        <v>242</v>
      </c>
      <c r="D2144" s="167" t="s">
        <v>232</v>
      </c>
      <c r="E2144" s="169">
        <v>1</v>
      </c>
      <c r="F2144" s="170">
        <v>0.81</v>
      </c>
      <c r="G2144" s="170">
        <v>0.81</v>
      </c>
    </row>
    <row r="2145" spans="1:7" ht="33.75" x14ac:dyDescent="0.25">
      <c r="A2145" s="167" t="s">
        <v>1959</v>
      </c>
      <c r="B2145" s="168" t="s">
        <v>1960</v>
      </c>
      <c r="C2145" s="167" t="s">
        <v>242</v>
      </c>
      <c r="D2145" s="167" t="s">
        <v>232</v>
      </c>
      <c r="E2145" s="169">
        <v>1</v>
      </c>
      <c r="F2145" s="170">
        <v>0.74</v>
      </c>
      <c r="G2145" s="170">
        <v>0.74</v>
      </c>
    </row>
    <row r="2146" spans="1:7" x14ac:dyDescent="0.25">
      <c r="A2146" s="167" t="s">
        <v>247</v>
      </c>
      <c r="B2146" s="168" t="s">
        <v>1906</v>
      </c>
      <c r="C2146" s="167" t="s">
        <v>242</v>
      </c>
      <c r="D2146" s="167" t="s">
        <v>232</v>
      </c>
      <c r="E2146" s="169">
        <v>1</v>
      </c>
      <c r="F2146" s="170">
        <v>0.06</v>
      </c>
      <c r="G2146" s="170">
        <v>0.06</v>
      </c>
    </row>
    <row r="2147" spans="1:7" x14ac:dyDescent="0.25">
      <c r="A2147" s="167" t="s">
        <v>248</v>
      </c>
      <c r="B2147" s="168" t="s">
        <v>1907</v>
      </c>
      <c r="C2147" s="167" t="s">
        <v>242</v>
      </c>
      <c r="D2147" s="167" t="s">
        <v>232</v>
      </c>
      <c r="E2147" s="169">
        <v>1</v>
      </c>
      <c r="F2147" s="170">
        <v>0.91</v>
      </c>
      <c r="G2147" s="170">
        <v>0.91</v>
      </c>
    </row>
    <row r="2148" spans="1:7" x14ac:dyDescent="0.25">
      <c r="A2148" s="165"/>
      <c r="B2148" s="165"/>
      <c r="C2148" s="165"/>
      <c r="D2148" s="165"/>
      <c r="E2148" s="233" t="s">
        <v>1908</v>
      </c>
      <c r="F2148" s="233"/>
      <c r="G2148" s="171">
        <v>6.44</v>
      </c>
    </row>
    <row r="2149" spans="1:7" ht="22.5" x14ac:dyDescent="0.25">
      <c r="A2149" s="232" t="s">
        <v>243</v>
      </c>
      <c r="B2149" s="232"/>
      <c r="C2149" s="166" t="s">
        <v>226</v>
      </c>
      <c r="D2149" s="166" t="s">
        <v>227</v>
      </c>
      <c r="E2149" s="166" t="s">
        <v>228</v>
      </c>
      <c r="F2149" s="166" t="s">
        <v>229</v>
      </c>
      <c r="G2149" s="166" t="s">
        <v>3</v>
      </c>
    </row>
    <row r="2150" spans="1:7" x14ac:dyDescent="0.25">
      <c r="A2150" s="167" t="s">
        <v>2466</v>
      </c>
      <c r="B2150" s="168" t="s">
        <v>2467</v>
      </c>
      <c r="C2150" s="167" t="s">
        <v>242</v>
      </c>
      <c r="D2150" s="167" t="s">
        <v>232</v>
      </c>
      <c r="E2150" s="169">
        <v>1</v>
      </c>
      <c r="F2150" s="170">
        <v>8.59</v>
      </c>
      <c r="G2150" s="170">
        <v>8.59</v>
      </c>
    </row>
    <row r="2151" spans="1:7" x14ac:dyDescent="0.25">
      <c r="A2151" s="165"/>
      <c r="B2151" s="165"/>
      <c r="C2151" s="165"/>
      <c r="D2151" s="165"/>
      <c r="E2151" s="233" t="s">
        <v>244</v>
      </c>
      <c r="F2151" s="233"/>
      <c r="G2151" s="171">
        <v>8.59</v>
      </c>
    </row>
    <row r="2152" spans="1:7" ht="22.5" x14ac:dyDescent="0.25">
      <c r="A2152" s="232" t="s">
        <v>231</v>
      </c>
      <c r="B2152" s="232"/>
      <c r="C2152" s="166" t="s">
        <v>226</v>
      </c>
      <c r="D2152" s="166" t="s">
        <v>227</v>
      </c>
      <c r="E2152" s="166" t="s">
        <v>228</v>
      </c>
      <c r="F2152" s="166" t="s">
        <v>229</v>
      </c>
      <c r="G2152" s="166" t="s">
        <v>3</v>
      </c>
    </row>
    <row r="2153" spans="1:7" ht="33.75" x14ac:dyDescent="0.25">
      <c r="A2153" s="167" t="s">
        <v>2469</v>
      </c>
      <c r="B2153" s="168" t="s">
        <v>2470</v>
      </c>
      <c r="C2153" s="167" t="s">
        <v>242</v>
      </c>
      <c r="D2153" s="167" t="s">
        <v>232</v>
      </c>
      <c r="E2153" s="169">
        <v>1</v>
      </c>
      <c r="F2153" s="170">
        <v>0.15</v>
      </c>
      <c r="G2153" s="170">
        <v>0.15</v>
      </c>
    </row>
    <row r="2154" spans="1:7" x14ac:dyDescent="0.25">
      <c r="A2154" s="165"/>
      <c r="B2154" s="165"/>
      <c r="C2154" s="165"/>
      <c r="D2154" s="165"/>
      <c r="E2154" s="233" t="s">
        <v>234</v>
      </c>
      <c r="F2154" s="233"/>
      <c r="G2154" s="171">
        <v>0.15</v>
      </c>
    </row>
    <row r="2155" spans="1:7" x14ac:dyDescent="0.25">
      <c r="A2155" s="165"/>
      <c r="B2155" s="165"/>
      <c r="C2155" s="165"/>
      <c r="D2155" s="165"/>
      <c r="E2155" s="234" t="s">
        <v>235</v>
      </c>
      <c r="F2155" s="234"/>
      <c r="G2155" s="172">
        <v>24.68</v>
      </c>
    </row>
    <row r="2156" spans="1:7" x14ac:dyDescent="0.25">
      <c r="A2156" s="165"/>
      <c r="B2156" s="165"/>
      <c r="C2156" s="165"/>
      <c r="D2156" s="165"/>
      <c r="E2156" s="234" t="s">
        <v>259</v>
      </c>
      <c r="F2156" s="234"/>
      <c r="G2156" s="172">
        <v>9.5</v>
      </c>
    </row>
    <row r="2157" spans="1:7" x14ac:dyDescent="0.25">
      <c r="A2157" s="165"/>
      <c r="B2157" s="165"/>
      <c r="C2157" s="165"/>
      <c r="D2157" s="165"/>
      <c r="E2157" s="234" t="s">
        <v>236</v>
      </c>
      <c r="F2157" s="234"/>
      <c r="G2157" s="172">
        <v>24.68</v>
      </c>
    </row>
    <row r="2158" spans="1:7" x14ac:dyDescent="0.25">
      <c r="A2158" s="165"/>
      <c r="B2158" s="165"/>
      <c r="C2158" s="230"/>
      <c r="D2158" s="230"/>
      <c r="E2158" s="165"/>
      <c r="F2158" s="165"/>
      <c r="G2158" s="165"/>
    </row>
    <row r="2159" spans="1:7" x14ac:dyDescent="0.25">
      <c r="A2159" s="231" t="s">
        <v>2471</v>
      </c>
      <c r="B2159" s="231"/>
      <c r="C2159" s="231"/>
      <c r="D2159" s="231"/>
      <c r="E2159" s="231"/>
      <c r="F2159" s="231"/>
      <c r="G2159" s="231"/>
    </row>
    <row r="2160" spans="1:7" ht="22.5" x14ac:dyDescent="0.25">
      <c r="A2160" s="232" t="s">
        <v>225</v>
      </c>
      <c r="B2160" s="232"/>
      <c r="C2160" s="166" t="s">
        <v>226</v>
      </c>
      <c r="D2160" s="166" t="s">
        <v>227</v>
      </c>
      <c r="E2160" s="166" t="s">
        <v>228</v>
      </c>
      <c r="F2160" s="166" t="s">
        <v>229</v>
      </c>
      <c r="G2160" s="166" t="s">
        <v>3</v>
      </c>
    </row>
    <row r="2161" spans="1:7" ht="22.5" x14ac:dyDescent="0.25">
      <c r="A2161" s="167" t="s">
        <v>2472</v>
      </c>
      <c r="B2161" s="168" t="s">
        <v>2473</v>
      </c>
      <c r="C2161" s="167" t="s">
        <v>242</v>
      </c>
      <c r="D2161" s="167" t="s">
        <v>127</v>
      </c>
      <c r="E2161" s="169">
        <v>0.94</v>
      </c>
      <c r="F2161" s="170">
        <v>75</v>
      </c>
      <c r="G2161" s="170">
        <v>70.5</v>
      </c>
    </row>
    <row r="2162" spans="1:7" x14ac:dyDescent="0.25">
      <c r="A2162" s="167" t="s">
        <v>329</v>
      </c>
      <c r="B2162" s="168" t="s">
        <v>330</v>
      </c>
      <c r="C2162" s="167" t="s">
        <v>242</v>
      </c>
      <c r="D2162" s="167" t="s">
        <v>238</v>
      </c>
      <c r="E2162" s="169">
        <v>422.63</v>
      </c>
      <c r="F2162" s="170">
        <v>0.9</v>
      </c>
      <c r="G2162" s="170">
        <v>380.36700000000002</v>
      </c>
    </row>
    <row r="2163" spans="1:7" x14ac:dyDescent="0.25">
      <c r="A2163" s="165"/>
      <c r="B2163" s="165"/>
      <c r="C2163" s="165"/>
      <c r="D2163" s="165"/>
      <c r="E2163" s="233" t="s">
        <v>230</v>
      </c>
      <c r="F2163" s="233"/>
      <c r="G2163" s="171">
        <v>450.87</v>
      </c>
    </row>
    <row r="2164" spans="1:7" ht="22.5" x14ac:dyDescent="0.25">
      <c r="A2164" s="232" t="s">
        <v>231</v>
      </c>
      <c r="B2164" s="232"/>
      <c r="C2164" s="166" t="s">
        <v>226</v>
      </c>
      <c r="D2164" s="166" t="s">
        <v>227</v>
      </c>
      <c r="E2164" s="166" t="s">
        <v>228</v>
      </c>
      <c r="F2164" s="166" t="s">
        <v>229</v>
      </c>
      <c r="G2164" s="166" t="s">
        <v>3</v>
      </c>
    </row>
    <row r="2165" spans="1:7" x14ac:dyDescent="0.25">
      <c r="A2165" s="167" t="s">
        <v>328</v>
      </c>
      <c r="B2165" s="168" t="s">
        <v>233</v>
      </c>
      <c r="C2165" s="167" t="s">
        <v>242</v>
      </c>
      <c r="D2165" s="167" t="s">
        <v>232</v>
      </c>
      <c r="E2165" s="169">
        <v>11.02</v>
      </c>
      <c r="F2165" s="170">
        <v>12.64</v>
      </c>
      <c r="G2165" s="170">
        <v>139.2928</v>
      </c>
    </row>
    <row r="2166" spans="1:7" x14ac:dyDescent="0.25">
      <c r="A2166" s="165"/>
      <c r="B2166" s="165"/>
      <c r="C2166" s="165"/>
      <c r="D2166" s="165"/>
      <c r="E2166" s="233" t="s">
        <v>234</v>
      </c>
      <c r="F2166" s="233"/>
      <c r="G2166" s="171">
        <v>139.29</v>
      </c>
    </row>
    <row r="2167" spans="1:7" x14ac:dyDescent="0.25">
      <c r="A2167" s="165"/>
      <c r="B2167" s="165"/>
      <c r="C2167" s="165"/>
      <c r="D2167" s="165"/>
      <c r="E2167" s="234" t="s">
        <v>235</v>
      </c>
      <c r="F2167" s="234"/>
      <c r="G2167" s="172">
        <v>665.76</v>
      </c>
    </row>
    <row r="2168" spans="1:7" x14ac:dyDescent="0.25">
      <c r="A2168" s="165"/>
      <c r="B2168" s="165"/>
      <c r="C2168" s="165"/>
      <c r="D2168" s="165"/>
      <c r="E2168" s="234" t="s">
        <v>259</v>
      </c>
      <c r="F2168" s="234"/>
      <c r="G2168" s="172">
        <v>75.599999999999994</v>
      </c>
    </row>
    <row r="2169" spans="1:7" x14ac:dyDescent="0.25">
      <c r="A2169" s="165"/>
      <c r="B2169" s="165"/>
      <c r="C2169" s="165"/>
      <c r="D2169" s="165"/>
      <c r="E2169" s="234" t="s">
        <v>236</v>
      </c>
      <c r="F2169" s="234"/>
      <c r="G2169" s="172">
        <v>665.76</v>
      </c>
    </row>
    <row r="2170" spans="1:7" x14ac:dyDescent="0.25">
      <c r="A2170" s="165"/>
      <c r="B2170" s="165"/>
      <c r="C2170" s="230"/>
      <c r="D2170" s="230"/>
      <c r="E2170" s="165"/>
      <c r="F2170" s="165"/>
      <c r="G2170" s="165"/>
    </row>
    <row r="2171" spans="1:7" x14ac:dyDescent="0.25">
      <c r="A2171" s="231" t="s">
        <v>2474</v>
      </c>
      <c r="B2171" s="231"/>
      <c r="C2171" s="231"/>
      <c r="D2171" s="231"/>
      <c r="E2171" s="231"/>
      <c r="F2171" s="231"/>
      <c r="G2171" s="231"/>
    </row>
    <row r="2172" spans="1:7" ht="22.5" x14ac:dyDescent="0.25">
      <c r="A2172" s="232" t="s">
        <v>1130</v>
      </c>
      <c r="B2172" s="232"/>
      <c r="C2172" s="166" t="s">
        <v>226</v>
      </c>
      <c r="D2172" s="166" t="s">
        <v>227</v>
      </c>
      <c r="E2172" s="166" t="s">
        <v>228</v>
      </c>
      <c r="F2172" s="166" t="s">
        <v>229</v>
      </c>
      <c r="G2172" s="166" t="s">
        <v>3</v>
      </c>
    </row>
    <row r="2173" spans="1:7" ht="33.75" x14ac:dyDescent="0.25">
      <c r="A2173" s="167" t="s">
        <v>2475</v>
      </c>
      <c r="B2173" s="168" t="s">
        <v>2476</v>
      </c>
      <c r="C2173" s="167" t="s">
        <v>242</v>
      </c>
      <c r="D2173" s="167" t="s">
        <v>128</v>
      </c>
      <c r="E2173" s="169">
        <v>6.3999999999999997E-5</v>
      </c>
      <c r="F2173" s="170">
        <v>96837.41</v>
      </c>
      <c r="G2173" s="170">
        <v>6.1975942399999999</v>
      </c>
    </row>
    <row r="2174" spans="1:7" x14ac:dyDescent="0.25">
      <c r="A2174" s="165"/>
      <c r="B2174" s="165"/>
      <c r="C2174" s="165"/>
      <c r="D2174" s="165"/>
      <c r="E2174" s="233" t="s">
        <v>1138</v>
      </c>
      <c r="F2174" s="233"/>
      <c r="G2174" s="171">
        <v>6.2</v>
      </c>
    </row>
    <row r="2175" spans="1:7" x14ac:dyDescent="0.25">
      <c r="A2175" s="165"/>
      <c r="B2175" s="165"/>
      <c r="C2175" s="165"/>
      <c r="D2175" s="165"/>
      <c r="E2175" s="234" t="s">
        <v>235</v>
      </c>
      <c r="F2175" s="234"/>
      <c r="G2175" s="172">
        <v>6.19</v>
      </c>
    </row>
    <row r="2176" spans="1:7" x14ac:dyDescent="0.25">
      <c r="A2176" s="165"/>
      <c r="B2176" s="165"/>
      <c r="C2176" s="165"/>
      <c r="D2176" s="165"/>
      <c r="E2176" s="234" t="s">
        <v>237</v>
      </c>
      <c r="F2176" s="234"/>
      <c r="G2176" s="172">
        <v>0</v>
      </c>
    </row>
    <row r="2177" spans="1:7" x14ac:dyDescent="0.25">
      <c r="A2177" s="165"/>
      <c r="B2177" s="165"/>
      <c r="C2177" s="165"/>
      <c r="D2177" s="165"/>
      <c r="E2177" s="234" t="s">
        <v>236</v>
      </c>
      <c r="F2177" s="234"/>
      <c r="G2177" s="172">
        <v>6.19</v>
      </c>
    </row>
    <row r="2178" spans="1:7" x14ac:dyDescent="0.25">
      <c r="A2178" s="165"/>
      <c r="B2178" s="165"/>
      <c r="C2178" s="230"/>
      <c r="D2178" s="230"/>
      <c r="E2178" s="165"/>
      <c r="F2178" s="165"/>
      <c r="G2178" s="165"/>
    </row>
    <row r="2179" spans="1:7" x14ac:dyDescent="0.25">
      <c r="A2179" s="231" t="s">
        <v>2477</v>
      </c>
      <c r="B2179" s="231"/>
      <c r="C2179" s="231"/>
      <c r="D2179" s="231"/>
      <c r="E2179" s="231"/>
      <c r="F2179" s="231"/>
      <c r="G2179" s="231"/>
    </row>
    <row r="2180" spans="1:7" ht="22.5" x14ac:dyDescent="0.25">
      <c r="A2180" s="232" t="s">
        <v>1130</v>
      </c>
      <c r="B2180" s="232"/>
      <c r="C2180" s="166" t="s">
        <v>226</v>
      </c>
      <c r="D2180" s="166" t="s">
        <v>227</v>
      </c>
      <c r="E2180" s="166" t="s">
        <v>228</v>
      </c>
      <c r="F2180" s="166" t="s">
        <v>229</v>
      </c>
      <c r="G2180" s="166" t="s">
        <v>3</v>
      </c>
    </row>
    <row r="2181" spans="1:7" ht="33.75" x14ac:dyDescent="0.25">
      <c r="A2181" s="167" t="s">
        <v>2475</v>
      </c>
      <c r="B2181" s="168" t="s">
        <v>2476</v>
      </c>
      <c r="C2181" s="167" t="s">
        <v>242</v>
      </c>
      <c r="D2181" s="167" t="s">
        <v>128</v>
      </c>
      <c r="E2181" s="169">
        <v>7.6000000000000001E-6</v>
      </c>
      <c r="F2181" s="170">
        <v>96837.41</v>
      </c>
      <c r="G2181" s="170">
        <v>0.73596431600000001</v>
      </c>
    </row>
    <row r="2182" spans="1:7" x14ac:dyDescent="0.25">
      <c r="A2182" s="165"/>
      <c r="B2182" s="165"/>
      <c r="C2182" s="165"/>
      <c r="D2182" s="165"/>
      <c r="E2182" s="233" t="s">
        <v>1138</v>
      </c>
      <c r="F2182" s="233"/>
      <c r="G2182" s="171">
        <v>0.74</v>
      </c>
    </row>
    <row r="2183" spans="1:7" x14ac:dyDescent="0.25">
      <c r="A2183" s="165"/>
      <c r="B2183" s="165"/>
      <c r="C2183" s="165"/>
      <c r="D2183" s="165"/>
      <c r="E2183" s="234" t="s">
        <v>235</v>
      </c>
      <c r="F2183" s="234"/>
      <c r="G2183" s="172">
        <v>0.73</v>
      </c>
    </row>
    <row r="2184" spans="1:7" x14ac:dyDescent="0.25">
      <c r="A2184" s="165"/>
      <c r="B2184" s="165"/>
      <c r="C2184" s="165"/>
      <c r="D2184" s="165"/>
      <c r="E2184" s="234" t="s">
        <v>237</v>
      </c>
      <c r="F2184" s="234"/>
      <c r="G2184" s="172">
        <v>0</v>
      </c>
    </row>
    <row r="2185" spans="1:7" x14ac:dyDescent="0.25">
      <c r="A2185" s="165"/>
      <c r="B2185" s="165"/>
      <c r="C2185" s="165"/>
      <c r="D2185" s="165"/>
      <c r="E2185" s="234" t="s">
        <v>236</v>
      </c>
      <c r="F2185" s="234"/>
      <c r="G2185" s="172">
        <v>0.73</v>
      </c>
    </row>
    <row r="2186" spans="1:7" x14ac:dyDescent="0.25">
      <c r="A2186" s="165"/>
      <c r="B2186" s="165"/>
      <c r="C2186" s="230"/>
      <c r="D2186" s="230"/>
      <c r="E2186" s="165"/>
      <c r="F2186" s="165"/>
      <c r="G2186" s="165"/>
    </row>
    <row r="2187" spans="1:7" x14ac:dyDescent="0.25">
      <c r="A2187" s="231" t="s">
        <v>2478</v>
      </c>
      <c r="B2187" s="231"/>
      <c r="C2187" s="231"/>
      <c r="D2187" s="231"/>
      <c r="E2187" s="231"/>
      <c r="F2187" s="231"/>
      <c r="G2187" s="231"/>
    </row>
    <row r="2188" spans="1:7" ht="22.5" x14ac:dyDescent="0.25">
      <c r="A2188" s="232" t="s">
        <v>231</v>
      </c>
      <c r="B2188" s="232"/>
      <c r="C2188" s="166" t="s">
        <v>226</v>
      </c>
      <c r="D2188" s="166" t="s">
        <v>227</v>
      </c>
      <c r="E2188" s="166" t="s">
        <v>228</v>
      </c>
      <c r="F2188" s="166" t="s">
        <v>229</v>
      </c>
      <c r="G2188" s="166" t="s">
        <v>3</v>
      </c>
    </row>
    <row r="2189" spans="1:7" ht="45" x14ac:dyDescent="0.25">
      <c r="A2189" s="167" t="s">
        <v>2479</v>
      </c>
      <c r="B2189" s="168" t="s">
        <v>2480</v>
      </c>
      <c r="C2189" s="167" t="s">
        <v>242</v>
      </c>
      <c r="D2189" s="167" t="s">
        <v>232</v>
      </c>
      <c r="E2189" s="169">
        <v>1</v>
      </c>
      <c r="F2189" s="170">
        <v>6.19</v>
      </c>
      <c r="G2189" s="170">
        <v>6.19</v>
      </c>
    </row>
    <row r="2190" spans="1:7" ht="45" x14ac:dyDescent="0.25">
      <c r="A2190" s="167" t="s">
        <v>2481</v>
      </c>
      <c r="B2190" s="168" t="s">
        <v>2482</v>
      </c>
      <c r="C2190" s="167" t="s">
        <v>242</v>
      </c>
      <c r="D2190" s="167" t="s">
        <v>232</v>
      </c>
      <c r="E2190" s="169">
        <v>1</v>
      </c>
      <c r="F2190" s="170">
        <v>0.73</v>
      </c>
      <c r="G2190" s="170">
        <v>0.73</v>
      </c>
    </row>
    <row r="2191" spans="1:7" x14ac:dyDescent="0.25">
      <c r="A2191" s="165"/>
      <c r="B2191" s="165"/>
      <c r="C2191" s="165"/>
      <c r="D2191" s="165"/>
      <c r="E2191" s="233" t="s">
        <v>234</v>
      </c>
      <c r="F2191" s="233"/>
      <c r="G2191" s="171">
        <v>6.92</v>
      </c>
    </row>
    <row r="2192" spans="1:7" x14ac:dyDescent="0.25">
      <c r="A2192" s="165"/>
      <c r="B2192" s="165"/>
      <c r="C2192" s="165"/>
      <c r="D2192" s="165"/>
      <c r="E2192" s="234" t="s">
        <v>235</v>
      </c>
      <c r="F2192" s="234"/>
      <c r="G2192" s="172">
        <v>6.92</v>
      </c>
    </row>
    <row r="2193" spans="1:7" x14ac:dyDescent="0.25">
      <c r="A2193" s="165"/>
      <c r="B2193" s="165"/>
      <c r="C2193" s="165"/>
      <c r="D2193" s="165"/>
      <c r="E2193" s="234" t="s">
        <v>237</v>
      </c>
      <c r="F2193" s="234"/>
      <c r="G2193" s="172">
        <v>0</v>
      </c>
    </row>
    <row r="2194" spans="1:7" x14ac:dyDescent="0.25">
      <c r="A2194" s="165"/>
      <c r="B2194" s="165"/>
      <c r="C2194" s="165"/>
      <c r="D2194" s="165"/>
      <c r="E2194" s="234" t="s">
        <v>236</v>
      </c>
      <c r="F2194" s="234"/>
      <c r="G2194" s="172">
        <v>6.92</v>
      </c>
    </row>
    <row r="2195" spans="1:7" x14ac:dyDescent="0.25">
      <c r="A2195" s="165"/>
      <c r="B2195" s="165"/>
      <c r="C2195" s="230"/>
      <c r="D2195" s="230"/>
      <c r="E2195" s="165"/>
      <c r="F2195" s="165"/>
      <c r="G2195" s="165"/>
    </row>
    <row r="2196" spans="1:7" x14ac:dyDescent="0.25">
      <c r="A2196" s="231" t="s">
        <v>2483</v>
      </c>
      <c r="B2196" s="231"/>
      <c r="C2196" s="231"/>
      <c r="D2196" s="231"/>
      <c r="E2196" s="231"/>
      <c r="F2196" s="231"/>
      <c r="G2196" s="231"/>
    </row>
    <row r="2197" spans="1:7" ht="22.5" x14ac:dyDescent="0.25">
      <c r="A2197" s="232" t="s">
        <v>1130</v>
      </c>
      <c r="B2197" s="232"/>
      <c r="C2197" s="166" t="s">
        <v>226</v>
      </c>
      <c r="D2197" s="166" t="s">
        <v>227</v>
      </c>
      <c r="E2197" s="166" t="s">
        <v>228</v>
      </c>
      <c r="F2197" s="166" t="s">
        <v>229</v>
      </c>
      <c r="G2197" s="166" t="s">
        <v>3</v>
      </c>
    </row>
    <row r="2198" spans="1:7" ht="33.75" x14ac:dyDescent="0.25">
      <c r="A2198" s="167" t="s">
        <v>2475</v>
      </c>
      <c r="B2198" s="168" t="s">
        <v>2476</v>
      </c>
      <c r="C2198" s="167" t="s">
        <v>242</v>
      </c>
      <c r="D2198" s="167" t="s">
        <v>128</v>
      </c>
      <c r="E2198" s="169">
        <v>8.0000000000000007E-5</v>
      </c>
      <c r="F2198" s="170">
        <v>96837.41</v>
      </c>
      <c r="G2198" s="170">
        <v>7.7469928000000001</v>
      </c>
    </row>
    <row r="2199" spans="1:7" x14ac:dyDescent="0.25">
      <c r="A2199" s="165"/>
      <c r="B2199" s="165"/>
      <c r="C2199" s="165"/>
      <c r="D2199" s="165"/>
      <c r="E2199" s="233" t="s">
        <v>1138</v>
      </c>
      <c r="F2199" s="233"/>
      <c r="G2199" s="171">
        <v>7.75</v>
      </c>
    </row>
    <row r="2200" spans="1:7" x14ac:dyDescent="0.25">
      <c r="A2200" s="165"/>
      <c r="B2200" s="165"/>
      <c r="C2200" s="165"/>
      <c r="D2200" s="165"/>
      <c r="E2200" s="234" t="s">
        <v>235</v>
      </c>
      <c r="F2200" s="234"/>
      <c r="G2200" s="172">
        <v>7.74</v>
      </c>
    </row>
    <row r="2201" spans="1:7" x14ac:dyDescent="0.25">
      <c r="A2201" s="165"/>
      <c r="B2201" s="165"/>
      <c r="C2201" s="165"/>
      <c r="D2201" s="165"/>
      <c r="E2201" s="234" t="s">
        <v>237</v>
      </c>
      <c r="F2201" s="234"/>
      <c r="G2201" s="172">
        <v>0</v>
      </c>
    </row>
    <row r="2202" spans="1:7" x14ac:dyDescent="0.25">
      <c r="A2202" s="165"/>
      <c r="B2202" s="165"/>
      <c r="C2202" s="165"/>
      <c r="D2202" s="165"/>
      <c r="E2202" s="234" t="s">
        <v>236</v>
      </c>
      <c r="F2202" s="234"/>
      <c r="G2202" s="172">
        <v>7.74</v>
      </c>
    </row>
    <row r="2203" spans="1:7" x14ac:dyDescent="0.25">
      <c r="A2203" s="165"/>
      <c r="B2203" s="165"/>
      <c r="C2203" s="230"/>
      <c r="D2203" s="230"/>
      <c r="E2203" s="165"/>
      <c r="F2203" s="165"/>
      <c r="G2203" s="165"/>
    </row>
    <row r="2204" spans="1:7" x14ac:dyDescent="0.25">
      <c r="A2204" s="231" t="s">
        <v>2484</v>
      </c>
      <c r="B2204" s="231"/>
      <c r="C2204" s="231"/>
      <c r="D2204" s="231"/>
      <c r="E2204" s="231"/>
      <c r="F2204" s="231"/>
      <c r="G2204" s="231"/>
    </row>
    <row r="2205" spans="1:7" ht="22.5" x14ac:dyDescent="0.25">
      <c r="A2205" s="232" t="s">
        <v>308</v>
      </c>
      <c r="B2205" s="232"/>
      <c r="C2205" s="166" t="s">
        <v>226</v>
      </c>
      <c r="D2205" s="166" t="s">
        <v>227</v>
      </c>
      <c r="E2205" s="166" t="s">
        <v>228</v>
      </c>
      <c r="F2205" s="166" t="s">
        <v>229</v>
      </c>
      <c r="G2205" s="166" t="s">
        <v>3</v>
      </c>
    </row>
    <row r="2206" spans="1:7" ht="22.5" x14ac:dyDescent="0.25">
      <c r="A2206" s="167" t="s">
        <v>1932</v>
      </c>
      <c r="B2206" s="168" t="s">
        <v>1933</v>
      </c>
      <c r="C2206" s="167" t="s">
        <v>242</v>
      </c>
      <c r="D2206" s="167" t="s">
        <v>1934</v>
      </c>
      <c r="E2206" s="169">
        <v>1.06</v>
      </c>
      <c r="F2206" s="170">
        <v>1.0900000000000001</v>
      </c>
      <c r="G2206" s="170">
        <v>1.1554</v>
      </c>
    </row>
    <row r="2207" spans="1:7" x14ac:dyDescent="0.25">
      <c r="A2207" s="165"/>
      <c r="B2207" s="165"/>
      <c r="C2207" s="165"/>
      <c r="D2207" s="165"/>
      <c r="E2207" s="233" t="s">
        <v>309</v>
      </c>
      <c r="F2207" s="233"/>
      <c r="G2207" s="171">
        <v>1.1599999999999999</v>
      </c>
    </row>
    <row r="2208" spans="1:7" x14ac:dyDescent="0.25">
      <c r="A2208" s="165"/>
      <c r="B2208" s="165"/>
      <c r="C2208" s="165"/>
      <c r="D2208" s="165"/>
      <c r="E2208" s="234" t="s">
        <v>235</v>
      </c>
      <c r="F2208" s="234"/>
      <c r="G2208" s="172">
        <v>1.1499999999999999</v>
      </c>
    </row>
    <row r="2209" spans="1:7" x14ac:dyDescent="0.25">
      <c r="A2209" s="165"/>
      <c r="B2209" s="165"/>
      <c r="C2209" s="165"/>
      <c r="D2209" s="165"/>
      <c r="E2209" s="234" t="s">
        <v>237</v>
      </c>
      <c r="F2209" s="234"/>
      <c r="G2209" s="172">
        <v>0</v>
      </c>
    </row>
    <row r="2210" spans="1:7" x14ac:dyDescent="0.25">
      <c r="A2210" s="165"/>
      <c r="B2210" s="165"/>
      <c r="C2210" s="165"/>
      <c r="D2210" s="165"/>
      <c r="E2210" s="234" t="s">
        <v>236</v>
      </c>
      <c r="F2210" s="234"/>
      <c r="G2210" s="172">
        <v>1.1499999999999999</v>
      </c>
    </row>
    <row r="2211" spans="1:7" x14ac:dyDescent="0.25">
      <c r="A2211" s="165"/>
      <c r="B2211" s="165"/>
      <c r="C2211" s="230"/>
      <c r="D2211" s="230"/>
      <c r="E2211" s="165"/>
      <c r="F2211" s="165"/>
      <c r="G2211" s="165"/>
    </row>
    <row r="2212" spans="1:7" x14ac:dyDescent="0.25">
      <c r="A2212" s="231" t="s">
        <v>2485</v>
      </c>
      <c r="B2212" s="231"/>
      <c r="C2212" s="231"/>
      <c r="D2212" s="231"/>
      <c r="E2212" s="231"/>
      <c r="F2212" s="231"/>
      <c r="G2212" s="231"/>
    </row>
    <row r="2213" spans="1:7" ht="22.5" x14ac:dyDescent="0.25">
      <c r="A2213" s="232" t="s">
        <v>231</v>
      </c>
      <c r="B2213" s="232"/>
      <c r="C2213" s="166" t="s">
        <v>226</v>
      </c>
      <c r="D2213" s="166" t="s">
        <v>227</v>
      </c>
      <c r="E2213" s="166" t="s">
        <v>228</v>
      </c>
      <c r="F2213" s="166" t="s">
        <v>229</v>
      </c>
      <c r="G2213" s="166" t="s">
        <v>3</v>
      </c>
    </row>
    <row r="2214" spans="1:7" ht="45" x14ac:dyDescent="0.25">
      <c r="A2214" s="167" t="s">
        <v>2479</v>
      </c>
      <c r="B2214" s="168" t="s">
        <v>2480</v>
      </c>
      <c r="C2214" s="167" t="s">
        <v>242</v>
      </c>
      <c r="D2214" s="167" t="s">
        <v>232</v>
      </c>
      <c r="E2214" s="169">
        <v>1</v>
      </c>
      <c r="F2214" s="170">
        <v>6.19</v>
      </c>
      <c r="G2214" s="170">
        <v>6.19</v>
      </c>
    </row>
    <row r="2215" spans="1:7" ht="45" x14ac:dyDescent="0.25">
      <c r="A2215" s="167" t="s">
        <v>2481</v>
      </c>
      <c r="B2215" s="168" t="s">
        <v>2482</v>
      </c>
      <c r="C2215" s="167" t="s">
        <v>242</v>
      </c>
      <c r="D2215" s="167" t="s">
        <v>232</v>
      </c>
      <c r="E2215" s="169">
        <v>1</v>
      </c>
      <c r="F2215" s="170">
        <v>0.73</v>
      </c>
      <c r="G2215" s="170">
        <v>0.73</v>
      </c>
    </row>
    <row r="2216" spans="1:7" ht="45" x14ac:dyDescent="0.25">
      <c r="A2216" s="167" t="s">
        <v>2486</v>
      </c>
      <c r="B2216" s="168" t="s">
        <v>2487</v>
      </c>
      <c r="C2216" s="167" t="s">
        <v>242</v>
      </c>
      <c r="D2216" s="167" t="s">
        <v>232</v>
      </c>
      <c r="E2216" s="169">
        <v>1</v>
      </c>
      <c r="F2216" s="170">
        <v>7.74</v>
      </c>
      <c r="G2216" s="170">
        <v>7.74</v>
      </c>
    </row>
    <row r="2217" spans="1:7" ht="45" x14ac:dyDescent="0.25">
      <c r="A2217" s="167" t="s">
        <v>2488</v>
      </c>
      <c r="B2217" s="168" t="s">
        <v>2489</v>
      </c>
      <c r="C2217" s="167" t="s">
        <v>242</v>
      </c>
      <c r="D2217" s="167" t="s">
        <v>232</v>
      </c>
      <c r="E2217" s="169">
        <v>1</v>
      </c>
      <c r="F2217" s="170">
        <v>1.1499999999999999</v>
      </c>
      <c r="G2217" s="170">
        <v>1.1499999999999999</v>
      </c>
    </row>
    <row r="2218" spans="1:7" x14ac:dyDescent="0.25">
      <c r="A2218" s="165"/>
      <c r="B2218" s="165"/>
      <c r="C2218" s="165"/>
      <c r="D2218" s="165"/>
      <c r="E2218" s="233" t="s">
        <v>234</v>
      </c>
      <c r="F2218" s="233"/>
      <c r="G2218" s="171">
        <v>15.81</v>
      </c>
    </row>
    <row r="2219" spans="1:7" x14ac:dyDescent="0.25">
      <c r="A2219" s="165"/>
      <c r="B2219" s="165"/>
      <c r="C2219" s="165"/>
      <c r="D2219" s="165"/>
      <c r="E2219" s="234" t="s">
        <v>235</v>
      </c>
      <c r="F2219" s="234"/>
      <c r="G2219" s="172">
        <v>15.81</v>
      </c>
    </row>
    <row r="2220" spans="1:7" x14ac:dyDescent="0.25">
      <c r="A2220" s="165"/>
      <c r="B2220" s="165"/>
      <c r="C2220" s="165"/>
      <c r="D2220" s="165"/>
      <c r="E2220" s="234" t="s">
        <v>237</v>
      </c>
      <c r="F2220" s="234"/>
      <c r="G2220" s="172">
        <v>0</v>
      </c>
    </row>
    <row r="2221" spans="1:7" x14ac:dyDescent="0.25">
      <c r="A2221" s="165"/>
      <c r="B2221" s="165"/>
      <c r="C2221" s="165"/>
      <c r="D2221" s="165"/>
      <c r="E2221" s="234" t="s">
        <v>236</v>
      </c>
      <c r="F2221" s="234"/>
      <c r="G2221" s="172">
        <v>15.81</v>
      </c>
    </row>
    <row r="2222" spans="1:7" x14ac:dyDescent="0.25">
      <c r="A2222" s="165"/>
      <c r="B2222" s="165"/>
      <c r="C2222" s="230"/>
      <c r="D2222" s="230"/>
      <c r="E2222" s="165"/>
      <c r="F2222" s="165"/>
      <c r="G2222" s="165"/>
    </row>
    <row r="2223" spans="1:7" x14ac:dyDescent="0.25">
      <c r="A2223" s="231" t="s">
        <v>2490</v>
      </c>
      <c r="B2223" s="231"/>
      <c r="C2223" s="231"/>
      <c r="D2223" s="231"/>
      <c r="E2223" s="231"/>
      <c r="F2223" s="231"/>
      <c r="G2223" s="231"/>
    </row>
    <row r="2224" spans="1:7" ht="22.5" x14ac:dyDescent="0.25">
      <c r="A2224" s="232" t="s">
        <v>225</v>
      </c>
      <c r="B2224" s="232"/>
      <c r="C2224" s="166" t="s">
        <v>226</v>
      </c>
      <c r="D2224" s="166" t="s">
        <v>227</v>
      </c>
      <c r="E2224" s="166" t="s">
        <v>228</v>
      </c>
      <c r="F2224" s="166" t="s">
        <v>229</v>
      </c>
      <c r="G2224" s="166" t="s">
        <v>3</v>
      </c>
    </row>
    <row r="2225" spans="1:7" ht="33.75" x14ac:dyDescent="0.25">
      <c r="A2225" s="167" t="s">
        <v>2491</v>
      </c>
      <c r="B2225" s="168" t="s">
        <v>2492</v>
      </c>
      <c r="C2225" s="167" t="s">
        <v>242</v>
      </c>
      <c r="D2225" s="167" t="s">
        <v>238</v>
      </c>
      <c r="E2225" s="169">
        <v>1857.06</v>
      </c>
      <c r="F2225" s="170">
        <v>0.70399999999999996</v>
      </c>
      <c r="G2225" s="170">
        <v>1307.37024</v>
      </c>
    </row>
    <row r="2226" spans="1:7" x14ac:dyDescent="0.25">
      <c r="A2226" s="165"/>
      <c r="B2226" s="165"/>
      <c r="C2226" s="165"/>
      <c r="D2226" s="165"/>
      <c r="E2226" s="233" t="s">
        <v>230</v>
      </c>
      <c r="F2226" s="233"/>
      <c r="G2226" s="171">
        <v>1307.3699999999999</v>
      </c>
    </row>
    <row r="2227" spans="1:7" ht="22.5" x14ac:dyDescent="0.25">
      <c r="A2227" s="232" t="s">
        <v>231</v>
      </c>
      <c r="B2227" s="232"/>
      <c r="C2227" s="166" t="s">
        <v>226</v>
      </c>
      <c r="D2227" s="166" t="s">
        <v>227</v>
      </c>
      <c r="E2227" s="166" t="s">
        <v>228</v>
      </c>
      <c r="F2227" s="166" t="s">
        <v>229</v>
      </c>
      <c r="G2227" s="166" t="s">
        <v>3</v>
      </c>
    </row>
    <row r="2228" spans="1:7" ht="33.75" x14ac:dyDescent="0.25">
      <c r="A2228" s="167" t="s">
        <v>339</v>
      </c>
      <c r="B2228" s="168" t="s">
        <v>340</v>
      </c>
      <c r="C2228" s="167" t="s">
        <v>242</v>
      </c>
      <c r="D2228" s="167" t="s">
        <v>232</v>
      </c>
      <c r="E2228" s="169">
        <v>4.24</v>
      </c>
      <c r="F2228" s="170">
        <v>14.03</v>
      </c>
      <c r="G2228" s="170">
        <v>59.487200000000001</v>
      </c>
    </row>
    <row r="2229" spans="1:7" ht="45" x14ac:dyDescent="0.25">
      <c r="A2229" s="167" t="s">
        <v>2493</v>
      </c>
      <c r="B2229" s="168" t="s">
        <v>2494</v>
      </c>
      <c r="C2229" s="167" t="s">
        <v>242</v>
      </c>
      <c r="D2229" s="167" t="s">
        <v>321</v>
      </c>
      <c r="E2229" s="169">
        <v>3.57</v>
      </c>
      <c r="F2229" s="170">
        <v>6.92</v>
      </c>
      <c r="G2229" s="170">
        <v>24.7044</v>
      </c>
    </row>
    <row r="2230" spans="1:7" ht="45" x14ac:dyDescent="0.25">
      <c r="A2230" s="167" t="s">
        <v>2495</v>
      </c>
      <c r="B2230" s="168" t="s">
        <v>2496</v>
      </c>
      <c r="C2230" s="167" t="s">
        <v>242</v>
      </c>
      <c r="D2230" s="167" t="s">
        <v>311</v>
      </c>
      <c r="E2230" s="169">
        <v>0.67</v>
      </c>
      <c r="F2230" s="170">
        <v>15.81</v>
      </c>
      <c r="G2230" s="170">
        <v>10.592700000000001</v>
      </c>
    </row>
    <row r="2231" spans="1:7" x14ac:dyDescent="0.25">
      <c r="A2231" s="165"/>
      <c r="B2231" s="165"/>
      <c r="C2231" s="165"/>
      <c r="D2231" s="165"/>
      <c r="E2231" s="233" t="s">
        <v>234</v>
      </c>
      <c r="F2231" s="233"/>
      <c r="G2231" s="171">
        <v>94.78</v>
      </c>
    </row>
    <row r="2232" spans="1:7" x14ac:dyDescent="0.25">
      <c r="A2232" s="165"/>
      <c r="B2232" s="165"/>
      <c r="C2232" s="165"/>
      <c r="D2232" s="165"/>
      <c r="E2232" s="234" t="s">
        <v>235</v>
      </c>
      <c r="F2232" s="234"/>
      <c r="G2232" s="172">
        <v>1510.71</v>
      </c>
    </row>
    <row r="2233" spans="1:7" x14ac:dyDescent="0.25">
      <c r="A2233" s="165"/>
      <c r="B2233" s="165"/>
      <c r="C2233" s="165"/>
      <c r="D2233" s="165"/>
      <c r="E2233" s="234" t="s">
        <v>259</v>
      </c>
      <c r="F2233" s="234"/>
      <c r="G2233" s="172">
        <v>108.56</v>
      </c>
    </row>
    <row r="2234" spans="1:7" x14ac:dyDescent="0.25">
      <c r="A2234" s="165"/>
      <c r="B2234" s="165"/>
      <c r="C2234" s="165"/>
      <c r="D2234" s="165"/>
      <c r="E2234" s="234" t="s">
        <v>236</v>
      </c>
      <c r="F2234" s="234"/>
      <c r="G2234" s="172">
        <v>1510.71</v>
      </c>
    </row>
    <row r="2235" spans="1:7" x14ac:dyDescent="0.25">
      <c r="A2235" s="165"/>
      <c r="B2235" s="165"/>
      <c r="C2235" s="230"/>
      <c r="D2235" s="230"/>
      <c r="E2235" s="165"/>
      <c r="F2235" s="165"/>
      <c r="G2235" s="165"/>
    </row>
    <row r="2236" spans="1:7" x14ac:dyDescent="0.25">
      <c r="A2236" s="231" t="s">
        <v>2497</v>
      </c>
      <c r="B2236" s="231"/>
      <c r="C2236" s="231"/>
      <c r="D2236" s="231"/>
      <c r="E2236" s="231"/>
      <c r="F2236" s="231"/>
      <c r="G2236" s="231"/>
    </row>
    <row r="2237" spans="1:7" ht="22.5" x14ac:dyDescent="0.25">
      <c r="A2237" s="232" t="s">
        <v>243</v>
      </c>
      <c r="B2237" s="232"/>
      <c r="C2237" s="166" t="s">
        <v>226</v>
      </c>
      <c r="D2237" s="166" t="s">
        <v>227</v>
      </c>
      <c r="E2237" s="166" t="s">
        <v>228</v>
      </c>
      <c r="F2237" s="166" t="s">
        <v>229</v>
      </c>
      <c r="G2237" s="166" t="s">
        <v>3</v>
      </c>
    </row>
    <row r="2238" spans="1:7" x14ac:dyDescent="0.25">
      <c r="A2238" s="167" t="s">
        <v>2498</v>
      </c>
      <c r="B2238" s="168" t="s">
        <v>2499</v>
      </c>
      <c r="C2238" s="167" t="s">
        <v>242</v>
      </c>
      <c r="D2238" s="167" t="s">
        <v>232</v>
      </c>
      <c r="E2238" s="169">
        <v>1.2E-2</v>
      </c>
      <c r="F2238" s="170">
        <v>8.59</v>
      </c>
      <c r="G2238" s="170">
        <v>0.10308</v>
      </c>
    </row>
    <row r="2239" spans="1:7" x14ac:dyDescent="0.25">
      <c r="A2239" s="165"/>
      <c r="B2239" s="165"/>
      <c r="C2239" s="165"/>
      <c r="D2239" s="165"/>
      <c r="E2239" s="233" t="s">
        <v>244</v>
      </c>
      <c r="F2239" s="233"/>
      <c r="G2239" s="171">
        <v>0.1</v>
      </c>
    </row>
    <row r="2240" spans="1:7" x14ac:dyDescent="0.25">
      <c r="A2240" s="165"/>
      <c r="B2240" s="165"/>
      <c r="C2240" s="165"/>
      <c r="D2240" s="165"/>
      <c r="E2240" s="234" t="s">
        <v>235</v>
      </c>
      <c r="F2240" s="234"/>
      <c r="G2240" s="172">
        <v>0.22</v>
      </c>
    </row>
    <row r="2241" spans="1:7" x14ac:dyDescent="0.25">
      <c r="A2241" s="165"/>
      <c r="B2241" s="165"/>
      <c r="C2241" s="165"/>
      <c r="D2241" s="165"/>
      <c r="E2241" s="234" t="s">
        <v>259</v>
      </c>
      <c r="F2241" s="234"/>
      <c r="G2241" s="172">
        <v>0.12</v>
      </c>
    </row>
    <row r="2242" spans="1:7" x14ac:dyDescent="0.25">
      <c r="A2242" s="165"/>
      <c r="B2242" s="165"/>
      <c r="C2242" s="165"/>
      <c r="D2242" s="165"/>
      <c r="E2242" s="234" t="s">
        <v>236</v>
      </c>
      <c r="F2242" s="234"/>
      <c r="G2242" s="172">
        <v>0.22</v>
      </c>
    </row>
    <row r="2243" spans="1:7" x14ac:dyDescent="0.25">
      <c r="A2243" s="165"/>
      <c r="B2243" s="165"/>
      <c r="C2243" s="230"/>
      <c r="D2243" s="230"/>
      <c r="E2243" s="165"/>
      <c r="F2243" s="165"/>
      <c r="G2243" s="165"/>
    </row>
    <row r="2244" spans="1:7" x14ac:dyDescent="0.25">
      <c r="A2244" s="231" t="s">
        <v>2500</v>
      </c>
      <c r="B2244" s="231"/>
      <c r="C2244" s="231"/>
      <c r="D2244" s="231"/>
      <c r="E2244" s="231"/>
      <c r="F2244" s="231"/>
      <c r="G2244" s="231"/>
    </row>
    <row r="2245" spans="1:7" ht="22.5" x14ac:dyDescent="0.25">
      <c r="A2245" s="232" t="s">
        <v>1899</v>
      </c>
      <c r="B2245" s="232"/>
      <c r="C2245" s="166" t="s">
        <v>226</v>
      </c>
      <c r="D2245" s="166" t="s">
        <v>227</v>
      </c>
      <c r="E2245" s="166" t="s">
        <v>228</v>
      </c>
      <c r="F2245" s="166" t="s">
        <v>229</v>
      </c>
      <c r="G2245" s="166" t="s">
        <v>3</v>
      </c>
    </row>
    <row r="2246" spans="1:7" x14ac:dyDescent="0.25">
      <c r="A2246" s="167" t="s">
        <v>245</v>
      </c>
      <c r="B2246" s="168" t="s">
        <v>1900</v>
      </c>
      <c r="C2246" s="167" t="s">
        <v>242</v>
      </c>
      <c r="D2246" s="167" t="s">
        <v>232</v>
      </c>
      <c r="E2246" s="169">
        <v>1</v>
      </c>
      <c r="F2246" s="170">
        <v>2.83</v>
      </c>
      <c r="G2246" s="170">
        <v>2.83</v>
      </c>
    </row>
    <row r="2247" spans="1:7" ht="22.5" x14ac:dyDescent="0.25">
      <c r="A2247" s="167" t="s">
        <v>1957</v>
      </c>
      <c r="B2247" s="168" t="s">
        <v>1958</v>
      </c>
      <c r="C2247" s="167" t="s">
        <v>242</v>
      </c>
      <c r="D2247" s="167" t="s">
        <v>232</v>
      </c>
      <c r="E2247" s="169">
        <v>1</v>
      </c>
      <c r="F2247" s="170">
        <v>1.0900000000000001</v>
      </c>
      <c r="G2247" s="170">
        <v>1.0900000000000001</v>
      </c>
    </row>
    <row r="2248" spans="1:7" x14ac:dyDescent="0.25">
      <c r="A2248" s="167" t="s">
        <v>246</v>
      </c>
      <c r="B2248" s="168" t="s">
        <v>1903</v>
      </c>
      <c r="C2248" s="167" t="s">
        <v>242</v>
      </c>
      <c r="D2248" s="167" t="s">
        <v>232</v>
      </c>
      <c r="E2248" s="169">
        <v>1</v>
      </c>
      <c r="F2248" s="170">
        <v>0.81</v>
      </c>
      <c r="G2248" s="170">
        <v>0.81</v>
      </c>
    </row>
    <row r="2249" spans="1:7" ht="33.75" x14ac:dyDescent="0.25">
      <c r="A2249" s="167" t="s">
        <v>1959</v>
      </c>
      <c r="B2249" s="168" t="s">
        <v>1960</v>
      </c>
      <c r="C2249" s="167" t="s">
        <v>242</v>
      </c>
      <c r="D2249" s="167" t="s">
        <v>232</v>
      </c>
      <c r="E2249" s="169">
        <v>1</v>
      </c>
      <c r="F2249" s="170">
        <v>0.74</v>
      </c>
      <c r="G2249" s="170">
        <v>0.74</v>
      </c>
    </row>
    <row r="2250" spans="1:7" x14ac:dyDescent="0.25">
      <c r="A2250" s="167" t="s">
        <v>247</v>
      </c>
      <c r="B2250" s="168" t="s">
        <v>1906</v>
      </c>
      <c r="C2250" s="167" t="s">
        <v>242</v>
      </c>
      <c r="D2250" s="167" t="s">
        <v>232</v>
      </c>
      <c r="E2250" s="169">
        <v>1</v>
      </c>
      <c r="F2250" s="170">
        <v>0.06</v>
      </c>
      <c r="G2250" s="170">
        <v>0.06</v>
      </c>
    </row>
    <row r="2251" spans="1:7" x14ac:dyDescent="0.25">
      <c r="A2251" s="167" t="s">
        <v>248</v>
      </c>
      <c r="B2251" s="168" t="s">
        <v>1907</v>
      </c>
      <c r="C2251" s="167" t="s">
        <v>242</v>
      </c>
      <c r="D2251" s="167" t="s">
        <v>232</v>
      </c>
      <c r="E2251" s="169">
        <v>1</v>
      </c>
      <c r="F2251" s="170">
        <v>0.91</v>
      </c>
      <c r="G2251" s="170">
        <v>0.91</v>
      </c>
    </row>
    <row r="2252" spans="1:7" x14ac:dyDescent="0.25">
      <c r="A2252" s="165"/>
      <c r="B2252" s="165"/>
      <c r="C2252" s="165"/>
      <c r="D2252" s="165"/>
      <c r="E2252" s="233" t="s">
        <v>1908</v>
      </c>
      <c r="F2252" s="233"/>
      <c r="G2252" s="171">
        <v>6.44</v>
      </c>
    </row>
    <row r="2253" spans="1:7" ht="22.5" x14ac:dyDescent="0.25">
      <c r="A2253" s="232" t="s">
        <v>243</v>
      </c>
      <c r="B2253" s="232"/>
      <c r="C2253" s="166" t="s">
        <v>226</v>
      </c>
      <c r="D2253" s="166" t="s">
        <v>227</v>
      </c>
      <c r="E2253" s="166" t="s">
        <v>228</v>
      </c>
      <c r="F2253" s="166" t="s">
        <v>229</v>
      </c>
      <c r="G2253" s="166" t="s">
        <v>3</v>
      </c>
    </row>
    <row r="2254" spans="1:7" x14ac:dyDescent="0.25">
      <c r="A2254" s="167" t="s">
        <v>2498</v>
      </c>
      <c r="B2254" s="168" t="s">
        <v>2499</v>
      </c>
      <c r="C2254" s="167" t="s">
        <v>242</v>
      </c>
      <c r="D2254" s="167" t="s">
        <v>232</v>
      </c>
      <c r="E2254" s="169">
        <v>1</v>
      </c>
      <c r="F2254" s="170">
        <v>8.59</v>
      </c>
      <c r="G2254" s="170">
        <v>8.59</v>
      </c>
    </row>
    <row r="2255" spans="1:7" x14ac:dyDescent="0.25">
      <c r="A2255" s="165"/>
      <c r="B2255" s="165"/>
      <c r="C2255" s="165"/>
      <c r="D2255" s="165"/>
      <c r="E2255" s="233" t="s">
        <v>244</v>
      </c>
      <c r="F2255" s="233"/>
      <c r="G2255" s="171">
        <v>8.59</v>
      </c>
    </row>
    <row r="2256" spans="1:7" ht="22.5" x14ac:dyDescent="0.25">
      <c r="A2256" s="232" t="s">
        <v>231</v>
      </c>
      <c r="B2256" s="232"/>
      <c r="C2256" s="166" t="s">
        <v>226</v>
      </c>
      <c r="D2256" s="166" t="s">
        <v>227</v>
      </c>
      <c r="E2256" s="166" t="s">
        <v>228</v>
      </c>
      <c r="F2256" s="166" t="s">
        <v>229</v>
      </c>
      <c r="G2256" s="166" t="s">
        <v>3</v>
      </c>
    </row>
    <row r="2257" spans="1:7" ht="33.75" x14ac:dyDescent="0.25">
      <c r="A2257" s="167" t="s">
        <v>2501</v>
      </c>
      <c r="B2257" s="168" t="s">
        <v>2502</v>
      </c>
      <c r="C2257" s="167" t="s">
        <v>242</v>
      </c>
      <c r="D2257" s="167" t="s">
        <v>232</v>
      </c>
      <c r="E2257" s="169">
        <v>1</v>
      </c>
      <c r="F2257" s="170">
        <v>0.1</v>
      </c>
      <c r="G2257" s="170">
        <v>0.1</v>
      </c>
    </row>
    <row r="2258" spans="1:7" x14ac:dyDescent="0.25">
      <c r="A2258" s="165"/>
      <c r="B2258" s="165"/>
      <c r="C2258" s="165"/>
      <c r="D2258" s="165"/>
      <c r="E2258" s="233" t="s">
        <v>234</v>
      </c>
      <c r="F2258" s="233"/>
      <c r="G2258" s="171">
        <v>0.1</v>
      </c>
    </row>
    <row r="2259" spans="1:7" x14ac:dyDescent="0.25">
      <c r="A2259" s="165"/>
      <c r="B2259" s="165"/>
      <c r="C2259" s="165"/>
      <c r="D2259" s="165"/>
      <c r="E2259" s="234" t="s">
        <v>235</v>
      </c>
      <c r="F2259" s="234"/>
      <c r="G2259" s="172">
        <v>24.59</v>
      </c>
    </row>
    <row r="2260" spans="1:7" x14ac:dyDescent="0.25">
      <c r="A2260" s="165"/>
      <c r="B2260" s="165"/>
      <c r="C2260" s="165"/>
      <c r="D2260" s="165"/>
      <c r="E2260" s="234" t="s">
        <v>259</v>
      </c>
      <c r="F2260" s="234"/>
      <c r="G2260" s="172">
        <v>9.4600000000000009</v>
      </c>
    </row>
    <row r="2261" spans="1:7" x14ac:dyDescent="0.25">
      <c r="A2261" s="165"/>
      <c r="B2261" s="165"/>
      <c r="C2261" s="165"/>
      <c r="D2261" s="165"/>
      <c r="E2261" s="234" t="s">
        <v>236</v>
      </c>
      <c r="F2261" s="234"/>
      <c r="G2261" s="172">
        <v>24.59</v>
      </c>
    </row>
    <row r="2262" spans="1:7" x14ac:dyDescent="0.25">
      <c r="A2262" s="165"/>
      <c r="B2262" s="165"/>
      <c r="C2262" s="230"/>
      <c r="D2262" s="230"/>
      <c r="E2262" s="165"/>
      <c r="F2262" s="165"/>
      <c r="G2262" s="165"/>
    </row>
    <row r="2263" spans="1:7" x14ac:dyDescent="0.25">
      <c r="A2263" s="231" t="s">
        <v>2503</v>
      </c>
      <c r="B2263" s="231"/>
      <c r="C2263" s="231"/>
      <c r="D2263" s="231"/>
      <c r="E2263" s="231"/>
      <c r="F2263" s="231"/>
      <c r="G2263" s="231"/>
    </row>
    <row r="2264" spans="1:7" ht="22.5" x14ac:dyDescent="0.25">
      <c r="A2264" s="232" t="s">
        <v>225</v>
      </c>
      <c r="B2264" s="232"/>
      <c r="C2264" s="166" t="s">
        <v>226</v>
      </c>
      <c r="D2264" s="166" t="s">
        <v>227</v>
      </c>
      <c r="E2264" s="166" t="s">
        <v>228</v>
      </c>
      <c r="F2264" s="166" t="s">
        <v>229</v>
      </c>
      <c r="G2264" s="166" t="s">
        <v>3</v>
      </c>
    </row>
    <row r="2265" spans="1:7" ht="22.5" x14ac:dyDescent="0.25">
      <c r="A2265" s="167" t="s">
        <v>331</v>
      </c>
      <c r="B2265" s="168" t="s">
        <v>332</v>
      </c>
      <c r="C2265" s="167" t="s">
        <v>242</v>
      </c>
      <c r="D2265" s="167" t="s">
        <v>127</v>
      </c>
      <c r="E2265" s="169">
        <v>1.36</v>
      </c>
      <c r="F2265" s="170">
        <v>75</v>
      </c>
      <c r="G2265" s="170">
        <v>102</v>
      </c>
    </row>
    <row r="2266" spans="1:7" x14ac:dyDescent="0.25">
      <c r="A2266" s="167" t="s">
        <v>329</v>
      </c>
      <c r="B2266" s="168" t="s">
        <v>330</v>
      </c>
      <c r="C2266" s="167" t="s">
        <v>242</v>
      </c>
      <c r="D2266" s="167" t="s">
        <v>238</v>
      </c>
      <c r="E2266" s="169">
        <v>459.85</v>
      </c>
      <c r="F2266" s="170">
        <v>0.9</v>
      </c>
      <c r="G2266" s="170">
        <v>413.86500000000001</v>
      </c>
    </row>
    <row r="2267" spans="1:7" x14ac:dyDescent="0.25">
      <c r="A2267" s="165"/>
      <c r="B2267" s="165"/>
      <c r="C2267" s="165"/>
      <c r="D2267" s="165"/>
      <c r="E2267" s="233" t="s">
        <v>230</v>
      </c>
      <c r="F2267" s="233"/>
      <c r="G2267" s="171">
        <v>515.87</v>
      </c>
    </row>
    <row r="2268" spans="1:7" ht="22.5" x14ac:dyDescent="0.25">
      <c r="A2268" s="232" t="s">
        <v>231</v>
      </c>
      <c r="B2268" s="232"/>
      <c r="C2268" s="166" t="s">
        <v>226</v>
      </c>
      <c r="D2268" s="166" t="s">
        <v>227</v>
      </c>
      <c r="E2268" s="166" t="s">
        <v>228</v>
      </c>
      <c r="F2268" s="166" t="s">
        <v>229</v>
      </c>
      <c r="G2268" s="166" t="s">
        <v>3</v>
      </c>
    </row>
    <row r="2269" spans="1:7" ht="45" x14ac:dyDescent="0.25">
      <c r="A2269" s="167" t="s">
        <v>335</v>
      </c>
      <c r="B2269" s="168" t="s">
        <v>336</v>
      </c>
      <c r="C2269" s="167" t="s">
        <v>242</v>
      </c>
      <c r="D2269" s="167" t="s">
        <v>321</v>
      </c>
      <c r="E2269" s="169">
        <v>3.72</v>
      </c>
      <c r="F2269" s="170">
        <v>0.42</v>
      </c>
      <c r="G2269" s="170">
        <v>1.5624</v>
      </c>
    </row>
    <row r="2270" spans="1:7" ht="45" x14ac:dyDescent="0.25">
      <c r="A2270" s="167" t="s">
        <v>337</v>
      </c>
      <c r="B2270" s="168" t="s">
        <v>338</v>
      </c>
      <c r="C2270" s="167" t="s">
        <v>242</v>
      </c>
      <c r="D2270" s="167" t="s">
        <v>311</v>
      </c>
      <c r="E2270" s="169">
        <v>1.1299999999999999</v>
      </c>
      <c r="F2270" s="170">
        <v>2.19</v>
      </c>
      <c r="G2270" s="170">
        <v>2.4746999999999999</v>
      </c>
    </row>
    <row r="2271" spans="1:7" ht="33.75" x14ac:dyDescent="0.25">
      <c r="A2271" s="167" t="s">
        <v>339</v>
      </c>
      <c r="B2271" s="168" t="s">
        <v>340</v>
      </c>
      <c r="C2271" s="167" t="s">
        <v>242</v>
      </c>
      <c r="D2271" s="167" t="s">
        <v>232</v>
      </c>
      <c r="E2271" s="169">
        <v>4.8499999999999996</v>
      </c>
      <c r="F2271" s="170">
        <v>14.03</v>
      </c>
      <c r="G2271" s="170">
        <v>68.045500000000004</v>
      </c>
    </row>
    <row r="2272" spans="1:7" x14ac:dyDescent="0.25">
      <c r="A2272" s="165"/>
      <c r="B2272" s="165"/>
      <c r="C2272" s="165"/>
      <c r="D2272" s="165"/>
      <c r="E2272" s="233" t="s">
        <v>234</v>
      </c>
      <c r="F2272" s="233"/>
      <c r="G2272" s="171">
        <v>72.08</v>
      </c>
    </row>
    <row r="2273" spans="1:7" x14ac:dyDescent="0.25">
      <c r="A2273" s="165"/>
      <c r="B2273" s="165"/>
      <c r="C2273" s="165"/>
      <c r="D2273" s="165"/>
      <c r="E2273" s="234" t="s">
        <v>235</v>
      </c>
      <c r="F2273" s="234"/>
      <c r="G2273" s="172">
        <v>633.54</v>
      </c>
    </row>
    <row r="2274" spans="1:7" x14ac:dyDescent="0.25">
      <c r="A2274" s="165"/>
      <c r="B2274" s="165"/>
      <c r="C2274" s="165"/>
      <c r="D2274" s="165"/>
      <c r="E2274" s="234" t="s">
        <v>259</v>
      </c>
      <c r="F2274" s="234"/>
      <c r="G2274" s="172">
        <v>45.59</v>
      </c>
    </row>
    <row r="2275" spans="1:7" x14ac:dyDescent="0.25">
      <c r="A2275" s="165"/>
      <c r="B2275" s="165"/>
      <c r="C2275" s="165"/>
      <c r="D2275" s="165"/>
      <c r="E2275" s="234" t="s">
        <v>236</v>
      </c>
      <c r="F2275" s="234"/>
      <c r="G2275" s="172">
        <v>633.54</v>
      </c>
    </row>
    <row r="2276" spans="1:7" x14ac:dyDescent="0.25">
      <c r="A2276" s="165"/>
      <c r="B2276" s="165"/>
      <c r="C2276" s="230"/>
      <c r="D2276" s="230"/>
      <c r="E2276" s="165"/>
      <c r="F2276" s="165"/>
      <c r="G2276" s="165"/>
    </row>
    <row r="2277" spans="1:7" x14ac:dyDescent="0.25">
      <c r="A2277" s="231" t="s">
        <v>2504</v>
      </c>
      <c r="B2277" s="231"/>
      <c r="C2277" s="231"/>
      <c r="D2277" s="231"/>
      <c r="E2277" s="231"/>
      <c r="F2277" s="231"/>
      <c r="G2277" s="231"/>
    </row>
    <row r="2278" spans="1:7" ht="22.5" x14ac:dyDescent="0.25">
      <c r="A2278" s="232" t="s">
        <v>225</v>
      </c>
      <c r="B2278" s="232"/>
      <c r="C2278" s="166" t="s">
        <v>226</v>
      </c>
      <c r="D2278" s="166" t="s">
        <v>227</v>
      </c>
      <c r="E2278" s="166" t="s">
        <v>228</v>
      </c>
      <c r="F2278" s="166" t="s">
        <v>229</v>
      </c>
      <c r="G2278" s="166" t="s">
        <v>3</v>
      </c>
    </row>
    <row r="2279" spans="1:7" x14ac:dyDescent="0.25">
      <c r="A2279" s="167" t="s">
        <v>1416</v>
      </c>
      <c r="B2279" s="168" t="s">
        <v>1417</v>
      </c>
      <c r="C2279" s="167" t="s">
        <v>1047</v>
      </c>
      <c r="D2279" s="167" t="s">
        <v>127</v>
      </c>
      <c r="E2279" s="169">
        <v>1.216</v>
      </c>
      <c r="F2279" s="170">
        <v>75</v>
      </c>
      <c r="G2279" s="170">
        <v>91.2</v>
      </c>
    </row>
    <row r="2280" spans="1:7" x14ac:dyDescent="0.25">
      <c r="A2280" s="167" t="s">
        <v>1418</v>
      </c>
      <c r="B2280" s="168" t="s">
        <v>1419</v>
      </c>
      <c r="C2280" s="167" t="s">
        <v>1047</v>
      </c>
      <c r="D2280" s="167" t="s">
        <v>238</v>
      </c>
      <c r="E2280" s="169">
        <v>182</v>
      </c>
      <c r="F2280" s="170">
        <v>2</v>
      </c>
      <c r="G2280" s="170">
        <v>364</v>
      </c>
    </row>
    <row r="2281" spans="1:7" x14ac:dyDescent="0.25">
      <c r="A2281" s="167" t="s">
        <v>1250</v>
      </c>
      <c r="B2281" s="168" t="s">
        <v>1251</v>
      </c>
      <c r="C2281" s="167" t="s">
        <v>1047</v>
      </c>
      <c r="D2281" s="167" t="s">
        <v>238</v>
      </c>
      <c r="E2281" s="169">
        <v>365</v>
      </c>
      <c r="F2281" s="170">
        <v>0.9</v>
      </c>
      <c r="G2281" s="170">
        <v>328.5</v>
      </c>
    </row>
    <row r="2282" spans="1:7" x14ac:dyDescent="0.25">
      <c r="A2282" s="165"/>
      <c r="B2282" s="165"/>
      <c r="C2282" s="165"/>
      <c r="D2282" s="165"/>
      <c r="E2282" s="233" t="s">
        <v>230</v>
      </c>
      <c r="F2282" s="233"/>
      <c r="G2282" s="171">
        <v>783.7</v>
      </c>
    </row>
    <row r="2283" spans="1:7" ht="22.5" x14ac:dyDescent="0.25">
      <c r="A2283" s="232" t="s">
        <v>231</v>
      </c>
      <c r="B2283" s="232"/>
      <c r="C2283" s="166" t="s">
        <v>226</v>
      </c>
      <c r="D2283" s="166" t="s">
        <v>227</v>
      </c>
      <c r="E2283" s="166" t="s">
        <v>228</v>
      </c>
      <c r="F2283" s="166" t="s">
        <v>229</v>
      </c>
      <c r="G2283" s="166" t="s">
        <v>3</v>
      </c>
    </row>
    <row r="2284" spans="1:7" x14ac:dyDescent="0.25">
      <c r="A2284" s="167" t="s">
        <v>328</v>
      </c>
      <c r="B2284" s="168" t="s">
        <v>233</v>
      </c>
      <c r="C2284" s="167" t="s">
        <v>242</v>
      </c>
      <c r="D2284" s="167" t="s">
        <v>232</v>
      </c>
      <c r="E2284" s="169">
        <v>10</v>
      </c>
      <c r="F2284" s="170">
        <v>12.64</v>
      </c>
      <c r="G2284" s="170">
        <v>126.4</v>
      </c>
    </row>
    <row r="2285" spans="1:7" x14ac:dyDescent="0.25">
      <c r="A2285" s="165"/>
      <c r="B2285" s="165"/>
      <c r="C2285" s="165"/>
      <c r="D2285" s="165"/>
      <c r="E2285" s="233" t="s">
        <v>234</v>
      </c>
      <c r="F2285" s="233"/>
      <c r="G2285" s="171">
        <v>126.4</v>
      </c>
    </row>
    <row r="2286" spans="1:7" x14ac:dyDescent="0.25">
      <c r="A2286" s="165"/>
      <c r="B2286" s="165"/>
      <c r="C2286" s="165"/>
      <c r="D2286" s="165"/>
      <c r="E2286" s="234" t="s">
        <v>235</v>
      </c>
      <c r="F2286" s="234"/>
      <c r="G2286" s="172">
        <v>952.78</v>
      </c>
    </row>
    <row r="2287" spans="1:7" x14ac:dyDescent="0.25">
      <c r="A2287" s="165"/>
      <c r="B2287" s="165"/>
      <c r="C2287" s="165"/>
      <c r="D2287" s="165"/>
      <c r="E2287" s="234" t="s">
        <v>259</v>
      </c>
      <c r="F2287" s="234"/>
      <c r="G2287" s="172">
        <v>114.2</v>
      </c>
    </row>
    <row r="2288" spans="1:7" x14ac:dyDescent="0.25">
      <c r="A2288" s="165"/>
      <c r="B2288" s="165"/>
      <c r="C2288" s="165"/>
      <c r="D2288" s="165"/>
      <c r="E2288" s="234" t="s">
        <v>236</v>
      </c>
      <c r="F2288" s="234"/>
      <c r="G2288" s="172">
        <v>952.78</v>
      </c>
    </row>
    <row r="2289" spans="1:7" x14ac:dyDescent="0.25">
      <c r="A2289" s="165"/>
      <c r="B2289" s="165"/>
      <c r="C2289" s="230"/>
      <c r="D2289" s="230"/>
      <c r="E2289" s="165"/>
      <c r="F2289" s="165"/>
      <c r="G2289" s="165"/>
    </row>
    <row r="2290" spans="1:7" x14ac:dyDescent="0.25">
      <c r="A2290" s="231" t="s">
        <v>2505</v>
      </c>
      <c r="B2290" s="231"/>
      <c r="C2290" s="231"/>
      <c r="D2290" s="231"/>
      <c r="E2290" s="231"/>
      <c r="F2290" s="231"/>
      <c r="G2290" s="231"/>
    </row>
    <row r="2291" spans="1:7" ht="22.5" x14ac:dyDescent="0.25">
      <c r="A2291" s="232" t="s">
        <v>225</v>
      </c>
      <c r="B2291" s="232"/>
      <c r="C2291" s="166" t="s">
        <v>226</v>
      </c>
      <c r="D2291" s="166" t="s">
        <v>227</v>
      </c>
      <c r="E2291" s="166" t="s">
        <v>228</v>
      </c>
      <c r="F2291" s="166" t="s">
        <v>229</v>
      </c>
      <c r="G2291" s="166" t="s">
        <v>3</v>
      </c>
    </row>
    <row r="2292" spans="1:7" ht="22.5" x14ac:dyDescent="0.25">
      <c r="A2292" s="167" t="s">
        <v>331</v>
      </c>
      <c r="B2292" s="168" t="s">
        <v>332</v>
      </c>
      <c r="C2292" s="167" t="s">
        <v>242</v>
      </c>
      <c r="D2292" s="167" t="s">
        <v>127</v>
      </c>
      <c r="E2292" s="169">
        <v>0.75580000000000003</v>
      </c>
      <c r="F2292" s="170">
        <v>75</v>
      </c>
      <c r="G2292" s="170">
        <v>56.685000000000002</v>
      </c>
    </row>
    <row r="2293" spans="1:7" x14ac:dyDescent="0.25">
      <c r="A2293" s="167" t="s">
        <v>329</v>
      </c>
      <c r="B2293" s="168" t="s">
        <v>330</v>
      </c>
      <c r="C2293" s="167" t="s">
        <v>242</v>
      </c>
      <c r="D2293" s="167" t="s">
        <v>238</v>
      </c>
      <c r="E2293" s="169">
        <v>322.97770000000003</v>
      </c>
      <c r="F2293" s="170">
        <v>0.9</v>
      </c>
      <c r="G2293" s="170">
        <v>290.67993000000001</v>
      </c>
    </row>
    <row r="2294" spans="1:7" ht="22.5" x14ac:dyDescent="0.25">
      <c r="A2294" s="167" t="s">
        <v>333</v>
      </c>
      <c r="B2294" s="168" t="s">
        <v>334</v>
      </c>
      <c r="C2294" s="167" t="s">
        <v>242</v>
      </c>
      <c r="D2294" s="167" t="s">
        <v>127</v>
      </c>
      <c r="E2294" s="169">
        <v>0.58720000000000006</v>
      </c>
      <c r="F2294" s="170">
        <v>103.3633</v>
      </c>
      <c r="G2294" s="170">
        <v>60.694929760000001</v>
      </c>
    </row>
    <row r="2295" spans="1:7" x14ac:dyDescent="0.25">
      <c r="A2295" s="165"/>
      <c r="B2295" s="165"/>
      <c r="C2295" s="165"/>
      <c r="D2295" s="165"/>
      <c r="E2295" s="233" t="s">
        <v>230</v>
      </c>
      <c r="F2295" s="233"/>
      <c r="G2295" s="171">
        <v>408.06</v>
      </c>
    </row>
    <row r="2296" spans="1:7" ht="22.5" x14ac:dyDescent="0.25">
      <c r="A2296" s="232" t="s">
        <v>231</v>
      </c>
      <c r="B2296" s="232"/>
      <c r="C2296" s="166" t="s">
        <v>226</v>
      </c>
      <c r="D2296" s="166" t="s">
        <v>227</v>
      </c>
      <c r="E2296" s="166" t="s">
        <v>228</v>
      </c>
      <c r="F2296" s="166" t="s">
        <v>229</v>
      </c>
      <c r="G2296" s="166" t="s">
        <v>3</v>
      </c>
    </row>
    <row r="2297" spans="1:7" ht="45" x14ac:dyDescent="0.25">
      <c r="A2297" s="167" t="s">
        <v>335</v>
      </c>
      <c r="B2297" s="168" t="s">
        <v>336</v>
      </c>
      <c r="C2297" s="167" t="s">
        <v>242</v>
      </c>
      <c r="D2297" s="167" t="s">
        <v>321</v>
      </c>
      <c r="E2297" s="169">
        <v>0.77869999999999995</v>
      </c>
      <c r="F2297" s="170">
        <v>0.42</v>
      </c>
      <c r="G2297" s="170">
        <v>0.32705400000000001</v>
      </c>
    </row>
    <row r="2298" spans="1:7" ht="45" x14ac:dyDescent="0.25">
      <c r="A2298" s="167" t="s">
        <v>337</v>
      </c>
      <c r="B2298" s="168" t="s">
        <v>338</v>
      </c>
      <c r="C2298" s="167" t="s">
        <v>242</v>
      </c>
      <c r="D2298" s="167" t="s">
        <v>311</v>
      </c>
      <c r="E2298" s="169">
        <v>0.82589999999999997</v>
      </c>
      <c r="F2298" s="170">
        <v>2.19</v>
      </c>
      <c r="G2298" s="170">
        <v>1.808721</v>
      </c>
    </row>
    <row r="2299" spans="1:7" ht="33.75" x14ac:dyDescent="0.25">
      <c r="A2299" s="167" t="s">
        <v>339</v>
      </c>
      <c r="B2299" s="168" t="s">
        <v>340</v>
      </c>
      <c r="C2299" s="167" t="s">
        <v>242</v>
      </c>
      <c r="D2299" s="167" t="s">
        <v>232</v>
      </c>
      <c r="E2299" s="169">
        <v>1.6046</v>
      </c>
      <c r="F2299" s="170">
        <v>14.03</v>
      </c>
      <c r="G2299" s="170">
        <v>22.512537999999999</v>
      </c>
    </row>
    <row r="2300" spans="1:7" x14ac:dyDescent="0.25">
      <c r="A2300" s="167" t="s">
        <v>328</v>
      </c>
      <c r="B2300" s="168" t="s">
        <v>233</v>
      </c>
      <c r="C2300" s="167" t="s">
        <v>242</v>
      </c>
      <c r="D2300" s="167" t="s">
        <v>232</v>
      </c>
      <c r="E2300" s="169">
        <v>2.5333000000000001</v>
      </c>
      <c r="F2300" s="170">
        <v>12.64</v>
      </c>
      <c r="G2300" s="170">
        <v>32.020912000000003</v>
      </c>
    </row>
    <row r="2301" spans="1:7" x14ac:dyDescent="0.25">
      <c r="A2301" s="165"/>
      <c r="B2301" s="165"/>
      <c r="C2301" s="165"/>
      <c r="D2301" s="165"/>
      <c r="E2301" s="233" t="s">
        <v>234</v>
      </c>
      <c r="F2301" s="233"/>
      <c r="G2301" s="171">
        <v>56.67</v>
      </c>
    </row>
    <row r="2302" spans="1:7" x14ac:dyDescent="0.25">
      <c r="A2302" s="165"/>
      <c r="B2302" s="165"/>
      <c r="C2302" s="165"/>
      <c r="D2302" s="165"/>
      <c r="E2302" s="234" t="s">
        <v>235</v>
      </c>
      <c r="F2302" s="234"/>
      <c r="G2302" s="172">
        <v>500.4</v>
      </c>
    </row>
    <row r="2303" spans="1:7" x14ac:dyDescent="0.25">
      <c r="A2303" s="165"/>
      <c r="B2303" s="165"/>
      <c r="C2303" s="165"/>
      <c r="D2303" s="165"/>
      <c r="E2303" s="234" t="s">
        <v>259</v>
      </c>
      <c r="F2303" s="234"/>
      <c r="G2303" s="172">
        <v>35.67</v>
      </c>
    </row>
    <row r="2304" spans="1:7" x14ac:dyDescent="0.25">
      <c r="A2304" s="165"/>
      <c r="B2304" s="165"/>
      <c r="C2304" s="165"/>
      <c r="D2304" s="165"/>
      <c r="E2304" s="234" t="s">
        <v>236</v>
      </c>
      <c r="F2304" s="234"/>
      <c r="G2304" s="172">
        <v>500.4</v>
      </c>
    </row>
    <row r="2305" spans="1:7" x14ac:dyDescent="0.25">
      <c r="A2305" s="165"/>
      <c r="B2305" s="165"/>
      <c r="C2305" s="230"/>
      <c r="D2305" s="230"/>
      <c r="E2305" s="165"/>
      <c r="F2305" s="165"/>
      <c r="G2305" s="165"/>
    </row>
    <row r="2306" spans="1:7" x14ac:dyDescent="0.25">
      <c r="A2306" s="231" t="s">
        <v>2506</v>
      </c>
      <c r="B2306" s="231"/>
      <c r="C2306" s="231"/>
      <c r="D2306" s="231"/>
      <c r="E2306" s="231"/>
      <c r="F2306" s="231"/>
      <c r="G2306" s="231"/>
    </row>
    <row r="2307" spans="1:7" ht="22.5" x14ac:dyDescent="0.25">
      <c r="A2307" s="232" t="s">
        <v>1899</v>
      </c>
      <c r="B2307" s="232"/>
      <c r="C2307" s="166" t="s">
        <v>226</v>
      </c>
      <c r="D2307" s="166" t="s">
        <v>227</v>
      </c>
      <c r="E2307" s="166" t="s">
        <v>228</v>
      </c>
      <c r="F2307" s="166" t="s">
        <v>229</v>
      </c>
      <c r="G2307" s="166" t="s">
        <v>3</v>
      </c>
    </row>
    <row r="2308" spans="1:7" x14ac:dyDescent="0.25">
      <c r="A2308" s="167" t="s">
        <v>245</v>
      </c>
      <c r="B2308" s="168" t="s">
        <v>1900</v>
      </c>
      <c r="C2308" s="167" t="s">
        <v>242</v>
      </c>
      <c r="D2308" s="167" t="s">
        <v>232</v>
      </c>
      <c r="E2308" s="169">
        <v>1</v>
      </c>
      <c r="F2308" s="170">
        <v>2.83</v>
      </c>
      <c r="G2308" s="170">
        <v>2.83</v>
      </c>
    </row>
    <row r="2309" spans="1:7" ht="22.5" x14ac:dyDescent="0.25">
      <c r="A2309" s="167" t="s">
        <v>1957</v>
      </c>
      <c r="B2309" s="168" t="s">
        <v>1958</v>
      </c>
      <c r="C2309" s="167" t="s">
        <v>242</v>
      </c>
      <c r="D2309" s="167" t="s">
        <v>232</v>
      </c>
      <c r="E2309" s="169">
        <v>1</v>
      </c>
      <c r="F2309" s="170">
        <v>1.0900000000000001</v>
      </c>
      <c r="G2309" s="170">
        <v>1.0900000000000001</v>
      </c>
    </row>
    <row r="2310" spans="1:7" x14ac:dyDescent="0.25">
      <c r="A2310" s="167" t="s">
        <v>246</v>
      </c>
      <c r="B2310" s="168" t="s">
        <v>1903</v>
      </c>
      <c r="C2310" s="167" t="s">
        <v>242</v>
      </c>
      <c r="D2310" s="167" t="s">
        <v>232</v>
      </c>
      <c r="E2310" s="169">
        <v>1</v>
      </c>
      <c r="F2310" s="170">
        <v>0.81</v>
      </c>
      <c r="G2310" s="170">
        <v>0.81</v>
      </c>
    </row>
    <row r="2311" spans="1:7" ht="33.75" x14ac:dyDescent="0.25">
      <c r="A2311" s="167" t="s">
        <v>1959</v>
      </c>
      <c r="B2311" s="168" t="s">
        <v>1960</v>
      </c>
      <c r="C2311" s="167" t="s">
        <v>242</v>
      </c>
      <c r="D2311" s="167" t="s">
        <v>232</v>
      </c>
      <c r="E2311" s="169">
        <v>1</v>
      </c>
      <c r="F2311" s="170">
        <v>0.74</v>
      </c>
      <c r="G2311" s="170">
        <v>0.74</v>
      </c>
    </row>
    <row r="2312" spans="1:7" x14ac:dyDescent="0.25">
      <c r="A2312" s="167" t="s">
        <v>247</v>
      </c>
      <c r="B2312" s="168" t="s">
        <v>1906</v>
      </c>
      <c r="C2312" s="167" t="s">
        <v>242</v>
      </c>
      <c r="D2312" s="167" t="s">
        <v>232</v>
      </c>
      <c r="E2312" s="169">
        <v>1</v>
      </c>
      <c r="F2312" s="170">
        <v>0.06</v>
      </c>
      <c r="G2312" s="170">
        <v>0.06</v>
      </c>
    </row>
    <row r="2313" spans="1:7" x14ac:dyDescent="0.25">
      <c r="A2313" s="167" t="s">
        <v>248</v>
      </c>
      <c r="B2313" s="168" t="s">
        <v>1907</v>
      </c>
      <c r="C2313" s="167" t="s">
        <v>242</v>
      </c>
      <c r="D2313" s="167" t="s">
        <v>232</v>
      </c>
      <c r="E2313" s="169">
        <v>1</v>
      </c>
      <c r="F2313" s="170">
        <v>0.91</v>
      </c>
      <c r="G2313" s="170">
        <v>0.91</v>
      </c>
    </row>
    <row r="2314" spans="1:7" x14ac:dyDescent="0.25">
      <c r="A2314" s="165"/>
      <c r="B2314" s="165"/>
      <c r="C2314" s="165"/>
      <c r="D2314" s="165"/>
      <c r="E2314" s="233" t="s">
        <v>1908</v>
      </c>
      <c r="F2314" s="233"/>
      <c r="G2314" s="171">
        <v>6.44</v>
      </c>
    </row>
    <row r="2315" spans="1:7" ht="22.5" x14ac:dyDescent="0.25">
      <c r="A2315" s="232" t="s">
        <v>243</v>
      </c>
      <c r="B2315" s="232"/>
      <c r="C2315" s="166" t="s">
        <v>226</v>
      </c>
      <c r="D2315" s="166" t="s">
        <v>227</v>
      </c>
      <c r="E2315" s="166" t="s">
        <v>228</v>
      </c>
      <c r="F2315" s="166" t="s">
        <v>229</v>
      </c>
      <c r="G2315" s="166" t="s">
        <v>3</v>
      </c>
    </row>
    <row r="2316" spans="1:7" x14ac:dyDescent="0.25">
      <c r="A2316" s="167" t="s">
        <v>2507</v>
      </c>
      <c r="B2316" s="168" t="s">
        <v>2508</v>
      </c>
      <c r="C2316" s="167" t="s">
        <v>242</v>
      </c>
      <c r="D2316" s="167" t="s">
        <v>232</v>
      </c>
      <c r="E2316" s="169">
        <v>1</v>
      </c>
      <c r="F2316" s="170">
        <v>6.44</v>
      </c>
      <c r="G2316" s="170">
        <v>6.44</v>
      </c>
    </row>
    <row r="2317" spans="1:7" x14ac:dyDescent="0.25">
      <c r="A2317" s="165"/>
      <c r="B2317" s="165"/>
      <c r="C2317" s="165"/>
      <c r="D2317" s="165"/>
      <c r="E2317" s="233" t="s">
        <v>244</v>
      </c>
      <c r="F2317" s="233"/>
      <c r="G2317" s="171">
        <v>6.44</v>
      </c>
    </row>
    <row r="2318" spans="1:7" ht="22.5" x14ac:dyDescent="0.25">
      <c r="A2318" s="232" t="s">
        <v>231</v>
      </c>
      <c r="B2318" s="232"/>
      <c r="C2318" s="166" t="s">
        <v>226</v>
      </c>
      <c r="D2318" s="166" t="s">
        <v>227</v>
      </c>
      <c r="E2318" s="166" t="s">
        <v>228</v>
      </c>
      <c r="F2318" s="166" t="s">
        <v>229</v>
      </c>
      <c r="G2318" s="166" t="s">
        <v>3</v>
      </c>
    </row>
    <row r="2319" spans="1:7" ht="33.75" x14ac:dyDescent="0.25">
      <c r="A2319" s="167" t="s">
        <v>2509</v>
      </c>
      <c r="B2319" s="168" t="s">
        <v>2510</v>
      </c>
      <c r="C2319" s="167" t="s">
        <v>242</v>
      </c>
      <c r="D2319" s="167" t="s">
        <v>232</v>
      </c>
      <c r="E2319" s="169">
        <v>1</v>
      </c>
      <c r="F2319" s="170">
        <v>0.12</v>
      </c>
      <c r="G2319" s="170">
        <v>0.12</v>
      </c>
    </row>
    <row r="2320" spans="1:7" x14ac:dyDescent="0.25">
      <c r="A2320" s="165"/>
      <c r="B2320" s="165"/>
      <c r="C2320" s="165"/>
      <c r="D2320" s="165"/>
      <c r="E2320" s="233" t="s">
        <v>234</v>
      </c>
      <c r="F2320" s="233"/>
      <c r="G2320" s="171">
        <v>0.12</v>
      </c>
    </row>
    <row r="2321" spans="1:7" x14ac:dyDescent="0.25">
      <c r="A2321" s="165"/>
      <c r="B2321" s="165"/>
      <c r="C2321" s="165"/>
      <c r="D2321" s="165"/>
      <c r="E2321" s="234" t="s">
        <v>235</v>
      </c>
      <c r="F2321" s="234"/>
      <c r="G2321" s="172">
        <v>20</v>
      </c>
    </row>
    <row r="2322" spans="1:7" x14ac:dyDescent="0.25">
      <c r="A2322" s="165"/>
      <c r="B2322" s="165"/>
      <c r="C2322" s="165"/>
      <c r="D2322" s="165"/>
      <c r="E2322" s="234" t="s">
        <v>259</v>
      </c>
      <c r="F2322" s="234"/>
      <c r="G2322" s="172">
        <v>7</v>
      </c>
    </row>
    <row r="2323" spans="1:7" x14ac:dyDescent="0.25">
      <c r="A2323" s="165"/>
      <c r="B2323" s="165"/>
      <c r="C2323" s="165"/>
      <c r="D2323" s="165"/>
      <c r="E2323" s="234" t="s">
        <v>236</v>
      </c>
      <c r="F2323" s="234"/>
      <c r="G2323" s="172">
        <v>20</v>
      </c>
    </row>
    <row r="2324" spans="1:7" x14ac:dyDescent="0.25">
      <c r="A2324" s="165"/>
      <c r="B2324" s="165"/>
      <c r="C2324" s="230"/>
      <c r="D2324" s="230"/>
      <c r="E2324" s="165"/>
      <c r="F2324" s="165"/>
      <c r="G2324" s="165"/>
    </row>
    <row r="2325" spans="1:7" x14ac:dyDescent="0.25">
      <c r="A2325" s="231" t="s">
        <v>2511</v>
      </c>
      <c r="B2325" s="231"/>
      <c r="C2325" s="231"/>
      <c r="D2325" s="231"/>
      <c r="E2325" s="231"/>
      <c r="F2325" s="231"/>
      <c r="G2325" s="231"/>
    </row>
    <row r="2326" spans="1:7" ht="22.5" x14ac:dyDescent="0.25">
      <c r="A2326" s="232" t="s">
        <v>1899</v>
      </c>
      <c r="B2326" s="232"/>
      <c r="C2326" s="166" t="s">
        <v>226</v>
      </c>
      <c r="D2326" s="166" t="s">
        <v>227</v>
      </c>
      <c r="E2326" s="166" t="s">
        <v>228</v>
      </c>
      <c r="F2326" s="166" t="s">
        <v>229</v>
      </c>
      <c r="G2326" s="166" t="s">
        <v>3</v>
      </c>
    </row>
    <row r="2327" spans="1:7" x14ac:dyDescent="0.25">
      <c r="A2327" s="167" t="s">
        <v>245</v>
      </c>
      <c r="B2327" s="168" t="s">
        <v>1900</v>
      </c>
      <c r="C2327" s="167" t="s">
        <v>242</v>
      </c>
      <c r="D2327" s="167" t="s">
        <v>232</v>
      </c>
      <c r="E2327" s="169">
        <v>1</v>
      </c>
      <c r="F2327" s="170">
        <v>2.83</v>
      </c>
      <c r="G2327" s="170">
        <v>2.83</v>
      </c>
    </row>
    <row r="2328" spans="1:7" ht="22.5" x14ac:dyDescent="0.25">
      <c r="A2328" s="167" t="s">
        <v>1915</v>
      </c>
      <c r="B2328" s="168" t="s">
        <v>1916</v>
      </c>
      <c r="C2328" s="167" t="s">
        <v>242</v>
      </c>
      <c r="D2328" s="167" t="s">
        <v>232</v>
      </c>
      <c r="E2328" s="169">
        <v>1</v>
      </c>
      <c r="F2328" s="170">
        <v>1.1499999999999999</v>
      </c>
      <c r="G2328" s="170">
        <v>1.1499999999999999</v>
      </c>
    </row>
    <row r="2329" spans="1:7" x14ac:dyDescent="0.25">
      <c r="A2329" s="167" t="s">
        <v>246</v>
      </c>
      <c r="B2329" s="168" t="s">
        <v>1903</v>
      </c>
      <c r="C2329" s="167" t="s">
        <v>242</v>
      </c>
      <c r="D2329" s="167" t="s">
        <v>232</v>
      </c>
      <c r="E2329" s="169">
        <v>1</v>
      </c>
      <c r="F2329" s="170">
        <v>0.81</v>
      </c>
      <c r="G2329" s="170">
        <v>0.81</v>
      </c>
    </row>
    <row r="2330" spans="1:7" ht="33.75" x14ac:dyDescent="0.25">
      <c r="A2330" s="167" t="s">
        <v>1917</v>
      </c>
      <c r="B2330" s="168" t="s">
        <v>1918</v>
      </c>
      <c r="C2330" s="167" t="s">
        <v>242</v>
      </c>
      <c r="D2330" s="167" t="s">
        <v>232</v>
      </c>
      <c r="E2330" s="169">
        <v>1</v>
      </c>
      <c r="F2330" s="170">
        <v>0.56000000000000005</v>
      </c>
      <c r="G2330" s="170">
        <v>0.56000000000000005</v>
      </c>
    </row>
    <row r="2331" spans="1:7" x14ac:dyDescent="0.25">
      <c r="A2331" s="167" t="s">
        <v>247</v>
      </c>
      <c r="B2331" s="168" t="s">
        <v>1906</v>
      </c>
      <c r="C2331" s="167" t="s">
        <v>242</v>
      </c>
      <c r="D2331" s="167" t="s">
        <v>232</v>
      </c>
      <c r="E2331" s="169">
        <v>1</v>
      </c>
      <c r="F2331" s="170">
        <v>0.06</v>
      </c>
      <c r="G2331" s="170">
        <v>0.06</v>
      </c>
    </row>
    <row r="2332" spans="1:7" x14ac:dyDescent="0.25">
      <c r="A2332" s="167" t="s">
        <v>248</v>
      </c>
      <c r="B2332" s="168" t="s">
        <v>1907</v>
      </c>
      <c r="C2332" s="167" t="s">
        <v>242</v>
      </c>
      <c r="D2332" s="167" t="s">
        <v>232</v>
      </c>
      <c r="E2332" s="169">
        <v>1</v>
      </c>
      <c r="F2332" s="170">
        <v>0.91</v>
      </c>
      <c r="G2332" s="170">
        <v>0.91</v>
      </c>
    </row>
    <row r="2333" spans="1:7" x14ac:dyDescent="0.25">
      <c r="A2333" s="165"/>
      <c r="B2333" s="165"/>
      <c r="C2333" s="165"/>
      <c r="D2333" s="165"/>
      <c r="E2333" s="233" t="s">
        <v>1908</v>
      </c>
      <c r="F2333" s="233"/>
      <c r="G2333" s="171">
        <v>6.32</v>
      </c>
    </row>
    <row r="2334" spans="1:7" ht="22.5" x14ac:dyDescent="0.25">
      <c r="A2334" s="232" t="s">
        <v>243</v>
      </c>
      <c r="B2334" s="232"/>
      <c r="C2334" s="166" t="s">
        <v>226</v>
      </c>
      <c r="D2334" s="166" t="s">
        <v>227</v>
      </c>
      <c r="E2334" s="166" t="s">
        <v>228</v>
      </c>
      <c r="F2334" s="166" t="s">
        <v>229</v>
      </c>
      <c r="G2334" s="166" t="s">
        <v>3</v>
      </c>
    </row>
    <row r="2335" spans="1:7" x14ac:dyDescent="0.25">
      <c r="A2335" s="167" t="s">
        <v>2461</v>
      </c>
      <c r="B2335" s="168" t="s">
        <v>2462</v>
      </c>
      <c r="C2335" s="167" t="s">
        <v>242</v>
      </c>
      <c r="D2335" s="167" t="s">
        <v>232</v>
      </c>
      <c r="E2335" s="169">
        <v>1</v>
      </c>
      <c r="F2335" s="170">
        <v>6.44</v>
      </c>
      <c r="G2335" s="170">
        <v>6.44</v>
      </c>
    </row>
    <row r="2336" spans="1:7" x14ac:dyDescent="0.25">
      <c r="A2336" s="165"/>
      <c r="B2336" s="165"/>
      <c r="C2336" s="165"/>
      <c r="D2336" s="165"/>
      <c r="E2336" s="233" t="s">
        <v>244</v>
      </c>
      <c r="F2336" s="233"/>
      <c r="G2336" s="171">
        <v>6.44</v>
      </c>
    </row>
    <row r="2337" spans="1:7" ht="22.5" x14ac:dyDescent="0.25">
      <c r="A2337" s="232" t="s">
        <v>231</v>
      </c>
      <c r="B2337" s="232"/>
      <c r="C2337" s="166" t="s">
        <v>226</v>
      </c>
      <c r="D2337" s="166" t="s">
        <v>227</v>
      </c>
      <c r="E2337" s="166" t="s">
        <v>228</v>
      </c>
      <c r="F2337" s="166" t="s">
        <v>229</v>
      </c>
      <c r="G2337" s="166" t="s">
        <v>3</v>
      </c>
    </row>
    <row r="2338" spans="1:7" ht="33.75" x14ac:dyDescent="0.25">
      <c r="A2338" s="167" t="s">
        <v>2463</v>
      </c>
      <c r="B2338" s="168" t="s">
        <v>2464</v>
      </c>
      <c r="C2338" s="167" t="s">
        <v>242</v>
      </c>
      <c r="D2338" s="167" t="s">
        <v>232</v>
      </c>
      <c r="E2338" s="169">
        <v>1</v>
      </c>
      <c r="F2338" s="170">
        <v>0.1</v>
      </c>
      <c r="G2338" s="170">
        <v>0.1</v>
      </c>
    </row>
    <row r="2339" spans="1:7" x14ac:dyDescent="0.25">
      <c r="A2339" s="165"/>
      <c r="B2339" s="165"/>
      <c r="C2339" s="165"/>
      <c r="D2339" s="165"/>
      <c r="E2339" s="233" t="s">
        <v>234</v>
      </c>
      <c r="F2339" s="233"/>
      <c r="G2339" s="171">
        <v>0.1</v>
      </c>
    </row>
    <row r="2340" spans="1:7" x14ac:dyDescent="0.25">
      <c r="A2340" s="165"/>
      <c r="B2340" s="165"/>
      <c r="C2340" s="165"/>
      <c r="D2340" s="165"/>
      <c r="E2340" s="234" t="s">
        <v>235</v>
      </c>
      <c r="F2340" s="234"/>
      <c r="G2340" s="172">
        <v>19.86</v>
      </c>
    </row>
    <row r="2341" spans="1:7" x14ac:dyDescent="0.25">
      <c r="A2341" s="165"/>
      <c r="B2341" s="165"/>
      <c r="C2341" s="165"/>
      <c r="D2341" s="165"/>
      <c r="E2341" s="234" t="s">
        <v>259</v>
      </c>
      <c r="F2341" s="234"/>
      <c r="G2341" s="172">
        <v>7</v>
      </c>
    </row>
    <row r="2342" spans="1:7" x14ac:dyDescent="0.25">
      <c r="A2342" s="165"/>
      <c r="B2342" s="165"/>
      <c r="C2342" s="165"/>
      <c r="D2342" s="165"/>
      <c r="E2342" s="234" t="s">
        <v>236</v>
      </c>
      <c r="F2342" s="234"/>
      <c r="G2342" s="172">
        <v>19.86</v>
      </c>
    </row>
    <row r="2343" spans="1:7" x14ac:dyDescent="0.25">
      <c r="A2343" s="165"/>
      <c r="B2343" s="165"/>
      <c r="C2343" s="230"/>
      <c r="D2343" s="230"/>
      <c r="E2343" s="165"/>
      <c r="F2343" s="165"/>
      <c r="G2343" s="165"/>
    </row>
    <row r="2344" spans="1:7" x14ac:dyDescent="0.25">
      <c r="A2344" s="231" t="s">
        <v>2512</v>
      </c>
      <c r="B2344" s="231"/>
      <c r="C2344" s="231"/>
      <c r="D2344" s="231"/>
      <c r="E2344" s="231"/>
      <c r="F2344" s="231"/>
      <c r="G2344" s="231"/>
    </row>
    <row r="2345" spans="1:7" ht="22.5" x14ac:dyDescent="0.25">
      <c r="A2345" s="232" t="s">
        <v>1899</v>
      </c>
      <c r="B2345" s="232"/>
      <c r="C2345" s="166" t="s">
        <v>226</v>
      </c>
      <c r="D2345" s="166" t="s">
        <v>227</v>
      </c>
      <c r="E2345" s="166" t="s">
        <v>228</v>
      </c>
      <c r="F2345" s="166" t="s">
        <v>229</v>
      </c>
      <c r="G2345" s="166" t="s">
        <v>3</v>
      </c>
    </row>
    <row r="2346" spans="1:7" x14ac:dyDescent="0.25">
      <c r="A2346" s="167" t="s">
        <v>245</v>
      </c>
      <c r="B2346" s="168" t="s">
        <v>1900</v>
      </c>
      <c r="C2346" s="167" t="s">
        <v>242</v>
      </c>
      <c r="D2346" s="167" t="s">
        <v>232</v>
      </c>
      <c r="E2346" s="169">
        <v>1</v>
      </c>
      <c r="F2346" s="170">
        <v>2.83</v>
      </c>
      <c r="G2346" s="170">
        <v>2.83</v>
      </c>
    </row>
    <row r="2347" spans="1:7" ht="22.5" x14ac:dyDescent="0.25">
      <c r="A2347" s="167" t="s">
        <v>1970</v>
      </c>
      <c r="B2347" s="168" t="s">
        <v>1971</v>
      </c>
      <c r="C2347" s="167" t="s">
        <v>242</v>
      </c>
      <c r="D2347" s="167" t="s">
        <v>232</v>
      </c>
      <c r="E2347" s="169">
        <v>1</v>
      </c>
      <c r="F2347" s="170">
        <v>1.5</v>
      </c>
      <c r="G2347" s="170">
        <v>1.5</v>
      </c>
    </row>
    <row r="2348" spans="1:7" x14ac:dyDescent="0.25">
      <c r="A2348" s="167" t="s">
        <v>246</v>
      </c>
      <c r="B2348" s="168" t="s">
        <v>1903</v>
      </c>
      <c r="C2348" s="167" t="s">
        <v>242</v>
      </c>
      <c r="D2348" s="167" t="s">
        <v>232</v>
      </c>
      <c r="E2348" s="169">
        <v>1</v>
      </c>
      <c r="F2348" s="170">
        <v>0.81</v>
      </c>
      <c r="G2348" s="170">
        <v>0.81</v>
      </c>
    </row>
    <row r="2349" spans="1:7" ht="33.75" x14ac:dyDescent="0.25">
      <c r="A2349" s="167" t="s">
        <v>1972</v>
      </c>
      <c r="B2349" s="168" t="s">
        <v>1973</v>
      </c>
      <c r="C2349" s="167" t="s">
        <v>242</v>
      </c>
      <c r="D2349" s="167" t="s">
        <v>232</v>
      </c>
      <c r="E2349" s="169">
        <v>1</v>
      </c>
      <c r="F2349" s="170">
        <v>1.48</v>
      </c>
      <c r="G2349" s="170">
        <v>1.48</v>
      </c>
    </row>
    <row r="2350" spans="1:7" x14ac:dyDescent="0.25">
      <c r="A2350" s="167" t="s">
        <v>247</v>
      </c>
      <c r="B2350" s="168" t="s">
        <v>1906</v>
      </c>
      <c r="C2350" s="167" t="s">
        <v>242</v>
      </c>
      <c r="D2350" s="167" t="s">
        <v>232</v>
      </c>
      <c r="E2350" s="169">
        <v>1</v>
      </c>
      <c r="F2350" s="170">
        <v>0.06</v>
      </c>
      <c r="G2350" s="170">
        <v>0.06</v>
      </c>
    </row>
    <row r="2351" spans="1:7" x14ac:dyDescent="0.25">
      <c r="A2351" s="167" t="s">
        <v>248</v>
      </c>
      <c r="B2351" s="168" t="s">
        <v>1907</v>
      </c>
      <c r="C2351" s="167" t="s">
        <v>242</v>
      </c>
      <c r="D2351" s="167" t="s">
        <v>232</v>
      </c>
      <c r="E2351" s="169">
        <v>1</v>
      </c>
      <c r="F2351" s="170">
        <v>0.91</v>
      </c>
      <c r="G2351" s="170">
        <v>0.91</v>
      </c>
    </row>
    <row r="2352" spans="1:7" x14ac:dyDescent="0.25">
      <c r="A2352" s="165"/>
      <c r="B2352" s="165"/>
      <c r="C2352" s="165"/>
      <c r="D2352" s="165"/>
      <c r="E2352" s="233" t="s">
        <v>1908</v>
      </c>
      <c r="F2352" s="233"/>
      <c r="G2352" s="171">
        <v>7.59</v>
      </c>
    </row>
    <row r="2353" spans="1:7" ht="22.5" x14ac:dyDescent="0.25">
      <c r="A2353" s="232" t="s">
        <v>243</v>
      </c>
      <c r="B2353" s="232"/>
      <c r="C2353" s="166" t="s">
        <v>226</v>
      </c>
      <c r="D2353" s="166" t="s">
        <v>227</v>
      </c>
      <c r="E2353" s="166" t="s">
        <v>228</v>
      </c>
      <c r="F2353" s="166" t="s">
        <v>229</v>
      </c>
      <c r="G2353" s="166" t="s">
        <v>3</v>
      </c>
    </row>
    <row r="2354" spans="1:7" x14ac:dyDescent="0.25">
      <c r="A2354" s="167" t="s">
        <v>1967</v>
      </c>
      <c r="B2354" s="168" t="s">
        <v>1968</v>
      </c>
      <c r="C2354" s="167" t="s">
        <v>242</v>
      </c>
      <c r="D2354" s="167" t="s">
        <v>232</v>
      </c>
      <c r="E2354" s="169">
        <v>1</v>
      </c>
      <c r="F2354" s="170">
        <v>8.59</v>
      </c>
      <c r="G2354" s="170">
        <v>8.59</v>
      </c>
    </row>
    <row r="2355" spans="1:7" x14ac:dyDescent="0.25">
      <c r="A2355" s="165"/>
      <c r="B2355" s="165"/>
      <c r="C2355" s="165"/>
      <c r="D2355" s="165"/>
      <c r="E2355" s="233" t="s">
        <v>244</v>
      </c>
      <c r="F2355" s="233"/>
      <c r="G2355" s="171">
        <v>8.59</v>
      </c>
    </row>
    <row r="2356" spans="1:7" ht="22.5" x14ac:dyDescent="0.25">
      <c r="A2356" s="232" t="s">
        <v>231</v>
      </c>
      <c r="B2356" s="232"/>
      <c r="C2356" s="166" t="s">
        <v>226</v>
      </c>
      <c r="D2356" s="166" t="s">
        <v>227</v>
      </c>
      <c r="E2356" s="166" t="s">
        <v>228</v>
      </c>
      <c r="F2356" s="166" t="s">
        <v>229</v>
      </c>
      <c r="G2356" s="166" t="s">
        <v>3</v>
      </c>
    </row>
    <row r="2357" spans="1:7" ht="22.5" x14ac:dyDescent="0.25">
      <c r="A2357" s="167" t="s">
        <v>1974</v>
      </c>
      <c r="B2357" s="168" t="s">
        <v>1975</v>
      </c>
      <c r="C2357" s="167" t="s">
        <v>242</v>
      </c>
      <c r="D2357" s="167" t="s">
        <v>232</v>
      </c>
      <c r="E2357" s="169">
        <v>1</v>
      </c>
      <c r="F2357" s="170">
        <v>0.17</v>
      </c>
      <c r="G2357" s="170">
        <v>0.17</v>
      </c>
    </row>
    <row r="2358" spans="1:7" x14ac:dyDescent="0.25">
      <c r="A2358" s="165"/>
      <c r="B2358" s="165"/>
      <c r="C2358" s="165"/>
      <c r="D2358" s="165"/>
      <c r="E2358" s="233" t="s">
        <v>234</v>
      </c>
      <c r="F2358" s="233"/>
      <c r="G2358" s="171">
        <v>0.17</v>
      </c>
    </row>
    <row r="2359" spans="1:7" x14ac:dyDescent="0.25">
      <c r="A2359" s="165"/>
      <c r="B2359" s="165"/>
      <c r="C2359" s="165"/>
      <c r="D2359" s="165"/>
      <c r="E2359" s="234" t="s">
        <v>235</v>
      </c>
      <c r="F2359" s="234"/>
      <c r="G2359" s="172">
        <v>25.69</v>
      </c>
    </row>
    <row r="2360" spans="1:7" x14ac:dyDescent="0.25">
      <c r="A2360" s="165"/>
      <c r="B2360" s="165"/>
      <c r="C2360" s="165"/>
      <c r="D2360" s="165"/>
      <c r="E2360" s="234" t="s">
        <v>259</v>
      </c>
      <c r="F2360" s="234"/>
      <c r="G2360" s="172">
        <v>9.34</v>
      </c>
    </row>
    <row r="2361" spans="1:7" x14ac:dyDescent="0.25">
      <c r="A2361" s="165"/>
      <c r="B2361" s="165"/>
      <c r="C2361" s="165"/>
      <c r="D2361" s="165"/>
      <c r="E2361" s="234" t="s">
        <v>236</v>
      </c>
      <c r="F2361" s="234"/>
      <c r="G2361" s="172">
        <v>25.69</v>
      </c>
    </row>
    <row r="2362" spans="1:7" x14ac:dyDescent="0.25">
      <c r="A2362" s="165"/>
      <c r="B2362" s="165"/>
      <c r="C2362" s="230"/>
      <c r="D2362" s="230"/>
      <c r="E2362" s="165"/>
      <c r="F2362" s="165"/>
      <c r="G2362" s="165"/>
    </row>
    <row r="2363" spans="1:7" x14ac:dyDescent="0.25">
      <c r="A2363" s="231" t="s">
        <v>2513</v>
      </c>
      <c r="B2363" s="231"/>
      <c r="C2363" s="231"/>
      <c r="D2363" s="231"/>
      <c r="E2363" s="231"/>
      <c r="F2363" s="231"/>
      <c r="G2363" s="231"/>
    </row>
    <row r="2364" spans="1:7" ht="22.5" x14ac:dyDescent="0.25">
      <c r="A2364" s="232" t="s">
        <v>225</v>
      </c>
      <c r="B2364" s="232"/>
      <c r="C2364" s="166" t="s">
        <v>226</v>
      </c>
      <c r="D2364" s="166" t="s">
        <v>227</v>
      </c>
      <c r="E2364" s="166" t="s">
        <v>228</v>
      </c>
      <c r="F2364" s="166" t="s">
        <v>229</v>
      </c>
      <c r="G2364" s="166" t="s">
        <v>3</v>
      </c>
    </row>
    <row r="2365" spans="1:7" x14ac:dyDescent="0.25">
      <c r="A2365" s="167" t="s">
        <v>2514</v>
      </c>
      <c r="B2365" s="168" t="s">
        <v>2515</v>
      </c>
      <c r="C2365" s="167" t="s">
        <v>1007</v>
      </c>
      <c r="D2365" s="167" t="s">
        <v>2516</v>
      </c>
      <c r="E2365" s="169">
        <v>0.08</v>
      </c>
      <c r="F2365" s="170">
        <v>158.02780000000001</v>
      </c>
      <c r="G2365" s="170">
        <v>12.642224000000001</v>
      </c>
    </row>
    <row r="2366" spans="1:7" x14ac:dyDescent="0.25">
      <c r="A2366" s="165"/>
      <c r="B2366" s="165"/>
      <c r="C2366" s="165"/>
      <c r="D2366" s="165"/>
      <c r="E2366" s="233" t="s">
        <v>230</v>
      </c>
      <c r="F2366" s="233"/>
      <c r="G2366" s="171">
        <v>12.64</v>
      </c>
    </row>
    <row r="2367" spans="1:7" ht="22.5" x14ac:dyDescent="0.25">
      <c r="A2367" s="232" t="s">
        <v>231</v>
      </c>
      <c r="B2367" s="232"/>
      <c r="C2367" s="166" t="s">
        <v>226</v>
      </c>
      <c r="D2367" s="166" t="s">
        <v>227</v>
      </c>
      <c r="E2367" s="166" t="s">
        <v>228</v>
      </c>
      <c r="F2367" s="166" t="s">
        <v>229</v>
      </c>
      <c r="G2367" s="166" t="s">
        <v>3</v>
      </c>
    </row>
    <row r="2368" spans="1:7" ht="22.5" x14ac:dyDescent="0.25">
      <c r="A2368" s="167" t="s">
        <v>2517</v>
      </c>
      <c r="B2368" s="168" t="s">
        <v>1355</v>
      </c>
      <c r="C2368" s="167" t="s">
        <v>1007</v>
      </c>
      <c r="D2368" s="167" t="s">
        <v>232</v>
      </c>
      <c r="E2368" s="169">
        <v>0.3</v>
      </c>
      <c r="F2368" s="170">
        <v>12.86</v>
      </c>
      <c r="G2368" s="170">
        <v>3.8580000000000001</v>
      </c>
    </row>
    <row r="2369" spans="1:7" x14ac:dyDescent="0.25">
      <c r="A2369" s="167" t="s">
        <v>2518</v>
      </c>
      <c r="B2369" s="168" t="s">
        <v>1447</v>
      </c>
      <c r="C2369" s="167" t="s">
        <v>1007</v>
      </c>
      <c r="D2369" s="167" t="s">
        <v>232</v>
      </c>
      <c r="E2369" s="169">
        <v>0.3</v>
      </c>
      <c r="F2369" s="170">
        <v>16.350000000000001</v>
      </c>
      <c r="G2369" s="170">
        <v>4.9050000000000002</v>
      </c>
    </row>
    <row r="2370" spans="1:7" x14ac:dyDescent="0.25">
      <c r="A2370" s="165"/>
      <c r="B2370" s="165"/>
      <c r="C2370" s="165"/>
      <c r="D2370" s="165"/>
      <c r="E2370" s="233" t="s">
        <v>234</v>
      </c>
      <c r="F2370" s="233"/>
      <c r="G2370" s="171">
        <v>8.77</v>
      </c>
    </row>
    <row r="2371" spans="1:7" x14ac:dyDescent="0.25">
      <c r="A2371" s="165"/>
      <c r="B2371" s="165"/>
      <c r="C2371" s="165"/>
      <c r="D2371" s="165"/>
      <c r="E2371" s="234" t="s">
        <v>235</v>
      </c>
      <c r="F2371" s="234"/>
      <c r="G2371" s="172">
        <v>26.98</v>
      </c>
    </row>
    <row r="2372" spans="1:7" x14ac:dyDescent="0.25">
      <c r="A2372" s="165"/>
      <c r="B2372" s="165"/>
      <c r="C2372" s="165"/>
      <c r="D2372" s="165"/>
      <c r="E2372" s="234" t="s">
        <v>259</v>
      </c>
      <c r="F2372" s="234"/>
      <c r="G2372" s="172">
        <v>5.57</v>
      </c>
    </row>
    <row r="2373" spans="1:7" x14ac:dyDescent="0.25">
      <c r="A2373" s="165"/>
      <c r="B2373" s="165"/>
      <c r="C2373" s="165"/>
      <c r="D2373" s="165"/>
      <c r="E2373" s="234" t="s">
        <v>236</v>
      </c>
      <c r="F2373" s="234"/>
      <c r="G2373" s="172">
        <v>26.98</v>
      </c>
    </row>
    <row r="2374" spans="1:7" x14ac:dyDescent="0.25">
      <c r="A2374" s="165"/>
      <c r="B2374" s="165"/>
      <c r="C2374" s="230"/>
      <c r="D2374" s="230"/>
      <c r="E2374" s="165"/>
      <c r="F2374" s="165"/>
      <c r="G2374" s="165"/>
    </row>
    <row r="2375" spans="1:7" x14ac:dyDescent="0.25">
      <c r="A2375" s="231" t="s">
        <v>2519</v>
      </c>
      <c r="B2375" s="231"/>
      <c r="C2375" s="231"/>
      <c r="D2375" s="231"/>
      <c r="E2375" s="231"/>
      <c r="F2375" s="231"/>
      <c r="G2375" s="231"/>
    </row>
    <row r="2376" spans="1:7" ht="22.5" x14ac:dyDescent="0.25">
      <c r="A2376" s="232" t="s">
        <v>1899</v>
      </c>
      <c r="B2376" s="232"/>
      <c r="C2376" s="166" t="s">
        <v>226</v>
      </c>
      <c r="D2376" s="166" t="s">
        <v>227</v>
      </c>
      <c r="E2376" s="166" t="s">
        <v>228</v>
      </c>
      <c r="F2376" s="166" t="s">
        <v>229</v>
      </c>
      <c r="G2376" s="166" t="s">
        <v>3</v>
      </c>
    </row>
    <row r="2377" spans="1:7" x14ac:dyDescent="0.25">
      <c r="A2377" s="167" t="s">
        <v>245</v>
      </c>
      <c r="B2377" s="168" t="s">
        <v>1900</v>
      </c>
      <c r="C2377" s="167" t="s">
        <v>242</v>
      </c>
      <c r="D2377" s="167" t="s">
        <v>232</v>
      </c>
      <c r="E2377" s="169">
        <v>1</v>
      </c>
      <c r="F2377" s="170">
        <v>2.83</v>
      </c>
      <c r="G2377" s="170">
        <v>2.83</v>
      </c>
    </row>
    <row r="2378" spans="1:7" ht="22.5" x14ac:dyDescent="0.25">
      <c r="A2378" s="167" t="s">
        <v>2006</v>
      </c>
      <c r="B2378" s="168" t="s">
        <v>2007</v>
      </c>
      <c r="C2378" s="167" t="s">
        <v>242</v>
      </c>
      <c r="D2378" s="167" t="s">
        <v>232</v>
      </c>
      <c r="E2378" s="169">
        <v>1</v>
      </c>
      <c r="F2378" s="170">
        <v>0.94</v>
      </c>
      <c r="G2378" s="170">
        <v>0.94</v>
      </c>
    </row>
    <row r="2379" spans="1:7" x14ac:dyDescent="0.25">
      <c r="A2379" s="167" t="s">
        <v>246</v>
      </c>
      <c r="B2379" s="168" t="s">
        <v>1903</v>
      </c>
      <c r="C2379" s="167" t="s">
        <v>242</v>
      </c>
      <c r="D2379" s="167" t="s">
        <v>232</v>
      </c>
      <c r="E2379" s="169">
        <v>1</v>
      </c>
      <c r="F2379" s="170">
        <v>0.81</v>
      </c>
      <c r="G2379" s="170">
        <v>0.81</v>
      </c>
    </row>
    <row r="2380" spans="1:7" ht="33.75" x14ac:dyDescent="0.25">
      <c r="A2380" s="167" t="s">
        <v>2008</v>
      </c>
      <c r="B2380" s="168" t="s">
        <v>2009</v>
      </c>
      <c r="C2380" s="167" t="s">
        <v>242</v>
      </c>
      <c r="D2380" s="167" t="s">
        <v>232</v>
      </c>
      <c r="E2380" s="169">
        <v>1</v>
      </c>
      <c r="F2380" s="170">
        <v>0.32</v>
      </c>
      <c r="G2380" s="170">
        <v>0.32</v>
      </c>
    </row>
    <row r="2381" spans="1:7" x14ac:dyDescent="0.25">
      <c r="A2381" s="167" t="s">
        <v>247</v>
      </c>
      <c r="B2381" s="168" t="s">
        <v>1906</v>
      </c>
      <c r="C2381" s="167" t="s">
        <v>242</v>
      </c>
      <c r="D2381" s="167" t="s">
        <v>232</v>
      </c>
      <c r="E2381" s="169">
        <v>1</v>
      </c>
      <c r="F2381" s="170">
        <v>0.06</v>
      </c>
      <c r="G2381" s="170">
        <v>0.06</v>
      </c>
    </row>
    <row r="2382" spans="1:7" x14ac:dyDescent="0.25">
      <c r="A2382" s="167" t="s">
        <v>248</v>
      </c>
      <c r="B2382" s="168" t="s">
        <v>1907</v>
      </c>
      <c r="C2382" s="167" t="s">
        <v>242</v>
      </c>
      <c r="D2382" s="167" t="s">
        <v>232</v>
      </c>
      <c r="E2382" s="169">
        <v>1</v>
      </c>
      <c r="F2382" s="170">
        <v>0.91</v>
      </c>
      <c r="G2382" s="170">
        <v>0.91</v>
      </c>
    </row>
    <row r="2383" spans="1:7" x14ac:dyDescent="0.25">
      <c r="A2383" s="165"/>
      <c r="B2383" s="165"/>
      <c r="C2383" s="165"/>
      <c r="D2383" s="165"/>
      <c r="E2383" s="233" t="s">
        <v>1908</v>
      </c>
      <c r="F2383" s="233"/>
      <c r="G2383" s="171">
        <v>5.87</v>
      </c>
    </row>
    <row r="2384" spans="1:7" ht="22.5" x14ac:dyDescent="0.25">
      <c r="A2384" s="232" t="s">
        <v>243</v>
      </c>
      <c r="B2384" s="232"/>
      <c r="C2384" s="166" t="s">
        <v>226</v>
      </c>
      <c r="D2384" s="166" t="s">
        <v>227</v>
      </c>
      <c r="E2384" s="166" t="s">
        <v>228</v>
      </c>
      <c r="F2384" s="166" t="s">
        <v>229</v>
      </c>
      <c r="G2384" s="166" t="s">
        <v>3</v>
      </c>
    </row>
    <row r="2385" spans="1:7" ht="22.5" x14ac:dyDescent="0.25">
      <c r="A2385" s="167" t="s">
        <v>2003</v>
      </c>
      <c r="B2385" s="168" t="s">
        <v>2004</v>
      </c>
      <c r="C2385" s="167" t="s">
        <v>242</v>
      </c>
      <c r="D2385" s="167" t="s">
        <v>232</v>
      </c>
      <c r="E2385" s="169">
        <v>1</v>
      </c>
      <c r="F2385" s="170">
        <v>6.44</v>
      </c>
      <c r="G2385" s="170">
        <v>6.44</v>
      </c>
    </row>
    <row r="2386" spans="1:7" x14ac:dyDescent="0.25">
      <c r="A2386" s="165"/>
      <c r="B2386" s="165"/>
      <c r="C2386" s="165"/>
      <c r="D2386" s="165"/>
      <c r="E2386" s="233" t="s">
        <v>244</v>
      </c>
      <c r="F2386" s="233"/>
      <c r="G2386" s="171">
        <v>6.44</v>
      </c>
    </row>
    <row r="2387" spans="1:7" ht="22.5" x14ac:dyDescent="0.25">
      <c r="A2387" s="232" t="s">
        <v>231</v>
      </c>
      <c r="B2387" s="232"/>
      <c r="C2387" s="166" t="s">
        <v>226</v>
      </c>
      <c r="D2387" s="166" t="s">
        <v>227</v>
      </c>
      <c r="E2387" s="166" t="s">
        <v>228</v>
      </c>
      <c r="F2387" s="166" t="s">
        <v>229</v>
      </c>
      <c r="G2387" s="166" t="s">
        <v>3</v>
      </c>
    </row>
    <row r="2388" spans="1:7" ht="33.75" x14ac:dyDescent="0.25">
      <c r="A2388" s="167" t="s">
        <v>2010</v>
      </c>
      <c r="B2388" s="168" t="s">
        <v>2011</v>
      </c>
      <c r="C2388" s="167" t="s">
        <v>242</v>
      </c>
      <c r="D2388" s="167" t="s">
        <v>232</v>
      </c>
      <c r="E2388" s="169">
        <v>1</v>
      </c>
      <c r="F2388" s="170">
        <v>0.09</v>
      </c>
      <c r="G2388" s="170">
        <v>0.09</v>
      </c>
    </row>
    <row r="2389" spans="1:7" x14ac:dyDescent="0.25">
      <c r="A2389" s="165"/>
      <c r="B2389" s="165"/>
      <c r="C2389" s="165"/>
      <c r="D2389" s="165"/>
      <c r="E2389" s="233" t="s">
        <v>234</v>
      </c>
      <c r="F2389" s="233"/>
      <c r="G2389" s="171">
        <v>0.09</v>
      </c>
    </row>
    <row r="2390" spans="1:7" x14ac:dyDescent="0.25">
      <c r="A2390" s="165"/>
      <c r="B2390" s="165"/>
      <c r="C2390" s="165"/>
      <c r="D2390" s="165"/>
      <c r="E2390" s="234" t="s">
        <v>235</v>
      </c>
      <c r="F2390" s="234"/>
      <c r="G2390" s="172">
        <v>19.510000000000002</v>
      </c>
    </row>
    <row r="2391" spans="1:7" x14ac:dyDescent="0.25">
      <c r="A2391" s="165"/>
      <c r="B2391" s="165"/>
      <c r="C2391" s="165"/>
      <c r="D2391" s="165"/>
      <c r="E2391" s="234" t="s">
        <v>259</v>
      </c>
      <c r="F2391" s="234"/>
      <c r="G2391" s="172">
        <v>7.11</v>
      </c>
    </row>
    <row r="2392" spans="1:7" x14ac:dyDescent="0.25">
      <c r="A2392" s="165"/>
      <c r="B2392" s="165"/>
      <c r="C2392" s="165"/>
      <c r="D2392" s="165"/>
      <c r="E2392" s="234" t="s">
        <v>236</v>
      </c>
      <c r="F2392" s="234"/>
      <c r="G2392" s="172">
        <v>19.510000000000002</v>
      </c>
    </row>
    <row r="2393" spans="1:7" x14ac:dyDescent="0.25">
      <c r="A2393" s="165"/>
      <c r="B2393" s="165"/>
      <c r="C2393" s="230"/>
      <c r="D2393" s="230"/>
      <c r="E2393" s="165"/>
      <c r="F2393" s="165"/>
      <c r="G2393" s="165"/>
    </row>
    <row r="2394" spans="1:7" x14ac:dyDescent="0.25">
      <c r="A2394" s="231" t="s">
        <v>2520</v>
      </c>
      <c r="B2394" s="231"/>
      <c r="C2394" s="231"/>
      <c r="D2394" s="231"/>
      <c r="E2394" s="231"/>
      <c r="F2394" s="231"/>
      <c r="G2394" s="231"/>
    </row>
    <row r="2395" spans="1:7" ht="22.5" x14ac:dyDescent="0.25">
      <c r="A2395" s="232" t="s">
        <v>1899</v>
      </c>
      <c r="B2395" s="232"/>
      <c r="C2395" s="166" t="s">
        <v>226</v>
      </c>
      <c r="D2395" s="166" t="s">
        <v>227</v>
      </c>
      <c r="E2395" s="166" t="s">
        <v>228</v>
      </c>
      <c r="F2395" s="166" t="s">
        <v>229</v>
      </c>
      <c r="G2395" s="166" t="s">
        <v>3</v>
      </c>
    </row>
    <row r="2396" spans="1:7" x14ac:dyDescent="0.25">
      <c r="A2396" s="167" t="s">
        <v>245</v>
      </c>
      <c r="B2396" s="168" t="s">
        <v>1900</v>
      </c>
      <c r="C2396" s="167" t="s">
        <v>242</v>
      </c>
      <c r="D2396" s="167" t="s">
        <v>232</v>
      </c>
      <c r="E2396" s="169">
        <v>1</v>
      </c>
      <c r="F2396" s="170">
        <v>2.83</v>
      </c>
      <c r="G2396" s="170">
        <v>2.83</v>
      </c>
    </row>
    <row r="2397" spans="1:7" ht="22.5" x14ac:dyDescent="0.25">
      <c r="A2397" s="167" t="s">
        <v>2006</v>
      </c>
      <c r="B2397" s="168" t="s">
        <v>2007</v>
      </c>
      <c r="C2397" s="167" t="s">
        <v>242</v>
      </c>
      <c r="D2397" s="167" t="s">
        <v>232</v>
      </c>
      <c r="E2397" s="169">
        <v>1</v>
      </c>
      <c r="F2397" s="170">
        <v>0.94</v>
      </c>
      <c r="G2397" s="170">
        <v>0.94</v>
      </c>
    </row>
    <row r="2398" spans="1:7" x14ac:dyDescent="0.25">
      <c r="A2398" s="167" t="s">
        <v>246</v>
      </c>
      <c r="B2398" s="168" t="s">
        <v>1903</v>
      </c>
      <c r="C2398" s="167" t="s">
        <v>242</v>
      </c>
      <c r="D2398" s="167" t="s">
        <v>232</v>
      </c>
      <c r="E2398" s="169">
        <v>1</v>
      </c>
      <c r="F2398" s="170">
        <v>0.81</v>
      </c>
      <c r="G2398" s="170">
        <v>0.81</v>
      </c>
    </row>
    <row r="2399" spans="1:7" ht="33.75" x14ac:dyDescent="0.25">
      <c r="A2399" s="167" t="s">
        <v>2008</v>
      </c>
      <c r="B2399" s="168" t="s">
        <v>2009</v>
      </c>
      <c r="C2399" s="167" t="s">
        <v>242</v>
      </c>
      <c r="D2399" s="167" t="s">
        <v>232</v>
      </c>
      <c r="E2399" s="169">
        <v>1</v>
      </c>
      <c r="F2399" s="170">
        <v>0.32</v>
      </c>
      <c r="G2399" s="170">
        <v>0.32</v>
      </c>
    </row>
    <row r="2400" spans="1:7" x14ac:dyDescent="0.25">
      <c r="A2400" s="167" t="s">
        <v>247</v>
      </c>
      <c r="B2400" s="168" t="s">
        <v>1906</v>
      </c>
      <c r="C2400" s="167" t="s">
        <v>242</v>
      </c>
      <c r="D2400" s="167" t="s">
        <v>232</v>
      </c>
      <c r="E2400" s="169">
        <v>1</v>
      </c>
      <c r="F2400" s="170">
        <v>0.06</v>
      </c>
      <c r="G2400" s="170">
        <v>0.06</v>
      </c>
    </row>
    <row r="2401" spans="1:7" x14ac:dyDescent="0.25">
      <c r="A2401" s="167" t="s">
        <v>248</v>
      </c>
      <c r="B2401" s="168" t="s">
        <v>1907</v>
      </c>
      <c r="C2401" s="167" t="s">
        <v>242</v>
      </c>
      <c r="D2401" s="167" t="s">
        <v>232</v>
      </c>
      <c r="E2401" s="169">
        <v>1</v>
      </c>
      <c r="F2401" s="170">
        <v>0.91</v>
      </c>
      <c r="G2401" s="170">
        <v>0.91</v>
      </c>
    </row>
    <row r="2402" spans="1:7" x14ac:dyDescent="0.25">
      <c r="A2402" s="165"/>
      <c r="B2402" s="165"/>
      <c r="C2402" s="165"/>
      <c r="D2402" s="165"/>
      <c r="E2402" s="233" t="s">
        <v>1908</v>
      </c>
      <c r="F2402" s="233"/>
      <c r="G2402" s="171">
        <v>5.87</v>
      </c>
    </row>
    <row r="2403" spans="1:7" ht="22.5" x14ac:dyDescent="0.25">
      <c r="A2403" s="232" t="s">
        <v>243</v>
      </c>
      <c r="B2403" s="232"/>
      <c r="C2403" s="166" t="s">
        <v>226</v>
      </c>
      <c r="D2403" s="166" t="s">
        <v>227</v>
      </c>
      <c r="E2403" s="166" t="s">
        <v>228</v>
      </c>
      <c r="F2403" s="166" t="s">
        <v>229</v>
      </c>
      <c r="G2403" s="166" t="s">
        <v>3</v>
      </c>
    </row>
    <row r="2404" spans="1:7" x14ac:dyDescent="0.25">
      <c r="A2404" s="167" t="s">
        <v>2013</v>
      </c>
      <c r="B2404" s="168" t="s">
        <v>2014</v>
      </c>
      <c r="C2404" s="167" t="s">
        <v>242</v>
      </c>
      <c r="D2404" s="167" t="s">
        <v>232</v>
      </c>
      <c r="E2404" s="169">
        <v>1</v>
      </c>
      <c r="F2404" s="170">
        <v>8.59</v>
      </c>
      <c r="G2404" s="170">
        <v>8.59</v>
      </c>
    </row>
    <row r="2405" spans="1:7" x14ac:dyDescent="0.25">
      <c r="A2405" s="165"/>
      <c r="B2405" s="165"/>
      <c r="C2405" s="165"/>
      <c r="D2405" s="165"/>
      <c r="E2405" s="233" t="s">
        <v>244</v>
      </c>
      <c r="F2405" s="233"/>
      <c r="G2405" s="171">
        <v>8.59</v>
      </c>
    </row>
    <row r="2406" spans="1:7" ht="22.5" x14ac:dyDescent="0.25">
      <c r="A2406" s="232" t="s">
        <v>231</v>
      </c>
      <c r="B2406" s="232"/>
      <c r="C2406" s="166" t="s">
        <v>226</v>
      </c>
      <c r="D2406" s="166" t="s">
        <v>227</v>
      </c>
      <c r="E2406" s="166" t="s">
        <v>228</v>
      </c>
      <c r="F2406" s="166" t="s">
        <v>229</v>
      </c>
      <c r="G2406" s="166" t="s">
        <v>3</v>
      </c>
    </row>
    <row r="2407" spans="1:7" ht="33.75" x14ac:dyDescent="0.25">
      <c r="A2407" s="167" t="s">
        <v>2016</v>
      </c>
      <c r="B2407" s="168" t="s">
        <v>2017</v>
      </c>
      <c r="C2407" s="167" t="s">
        <v>242</v>
      </c>
      <c r="D2407" s="167" t="s">
        <v>232</v>
      </c>
      <c r="E2407" s="169">
        <v>1</v>
      </c>
      <c r="F2407" s="170">
        <v>0.13</v>
      </c>
      <c r="G2407" s="170">
        <v>0.13</v>
      </c>
    </row>
    <row r="2408" spans="1:7" x14ac:dyDescent="0.25">
      <c r="A2408" s="165"/>
      <c r="B2408" s="165"/>
      <c r="C2408" s="165"/>
      <c r="D2408" s="165"/>
      <c r="E2408" s="233" t="s">
        <v>234</v>
      </c>
      <c r="F2408" s="233"/>
      <c r="G2408" s="171">
        <v>0.13</v>
      </c>
    </row>
    <row r="2409" spans="1:7" x14ac:dyDescent="0.25">
      <c r="A2409" s="165"/>
      <c r="B2409" s="165"/>
      <c r="C2409" s="165"/>
      <c r="D2409" s="165"/>
      <c r="E2409" s="234" t="s">
        <v>235</v>
      </c>
      <c r="F2409" s="234"/>
      <c r="G2409" s="172">
        <v>24.06</v>
      </c>
    </row>
    <row r="2410" spans="1:7" x14ac:dyDescent="0.25">
      <c r="A2410" s="165"/>
      <c r="B2410" s="165"/>
      <c r="C2410" s="165"/>
      <c r="D2410" s="165"/>
      <c r="E2410" s="234" t="s">
        <v>259</v>
      </c>
      <c r="F2410" s="234"/>
      <c r="G2410" s="172">
        <v>9.4700000000000006</v>
      </c>
    </row>
    <row r="2411" spans="1:7" x14ac:dyDescent="0.25">
      <c r="A2411" s="165"/>
      <c r="B2411" s="165"/>
      <c r="C2411" s="165"/>
      <c r="D2411" s="165"/>
      <c r="E2411" s="234" t="s">
        <v>236</v>
      </c>
      <c r="F2411" s="234"/>
      <c r="G2411" s="172">
        <v>24.06</v>
      </c>
    </row>
    <row r="2412" spans="1:7" x14ac:dyDescent="0.25">
      <c r="A2412" s="165"/>
      <c r="B2412" s="165"/>
      <c r="C2412" s="230"/>
      <c r="D2412" s="230"/>
      <c r="E2412" s="165"/>
      <c r="F2412" s="165"/>
      <c r="G2412" s="165"/>
    </row>
    <row r="2413" spans="1:7" x14ac:dyDescent="0.25">
      <c r="A2413" s="231" t="s">
        <v>2521</v>
      </c>
      <c r="B2413" s="231"/>
      <c r="C2413" s="231"/>
      <c r="D2413" s="231"/>
      <c r="E2413" s="231"/>
      <c r="F2413" s="231"/>
      <c r="G2413" s="231"/>
    </row>
    <row r="2414" spans="1:7" ht="22.5" x14ac:dyDescent="0.25">
      <c r="A2414" s="232" t="s">
        <v>225</v>
      </c>
      <c r="B2414" s="232"/>
      <c r="C2414" s="166" t="s">
        <v>226</v>
      </c>
      <c r="D2414" s="166" t="s">
        <v>227</v>
      </c>
      <c r="E2414" s="166" t="s">
        <v>228</v>
      </c>
      <c r="F2414" s="166" t="s">
        <v>229</v>
      </c>
      <c r="G2414" s="166" t="s">
        <v>3</v>
      </c>
    </row>
    <row r="2415" spans="1:7" ht="22.5" x14ac:dyDescent="0.25">
      <c r="A2415" s="167" t="s">
        <v>2522</v>
      </c>
      <c r="B2415" s="168" t="s">
        <v>2523</v>
      </c>
      <c r="C2415" s="167" t="s">
        <v>242</v>
      </c>
      <c r="D2415" s="167" t="s">
        <v>128</v>
      </c>
      <c r="E2415" s="169">
        <v>1</v>
      </c>
      <c r="F2415" s="170">
        <v>9.6234999999999999</v>
      </c>
      <c r="G2415" s="170">
        <v>9.6234999999999999</v>
      </c>
    </row>
    <row r="2416" spans="1:7" ht="33.75" x14ac:dyDescent="0.25">
      <c r="A2416" s="167" t="s">
        <v>2524</v>
      </c>
      <c r="B2416" s="168" t="s">
        <v>2525</v>
      </c>
      <c r="C2416" s="167" t="s">
        <v>242</v>
      </c>
      <c r="D2416" s="167" t="s">
        <v>128</v>
      </c>
      <c r="E2416" s="169">
        <v>1</v>
      </c>
      <c r="F2416" s="170">
        <v>161.4905</v>
      </c>
      <c r="G2416" s="170">
        <v>161.4905</v>
      </c>
    </row>
    <row r="2417" spans="1:7" ht="45" x14ac:dyDescent="0.25">
      <c r="A2417" s="167" t="s">
        <v>2526</v>
      </c>
      <c r="B2417" s="168" t="s">
        <v>2527</v>
      </c>
      <c r="C2417" s="167" t="s">
        <v>242</v>
      </c>
      <c r="D2417" s="167" t="s">
        <v>128</v>
      </c>
      <c r="E2417" s="169">
        <v>2</v>
      </c>
      <c r="F2417" s="170">
        <v>22.999500000000001</v>
      </c>
      <c r="G2417" s="170">
        <v>45.999000000000002</v>
      </c>
    </row>
    <row r="2418" spans="1:7" x14ac:dyDescent="0.25">
      <c r="A2418" s="167" t="s">
        <v>1623</v>
      </c>
      <c r="B2418" s="168" t="s">
        <v>1624</v>
      </c>
      <c r="C2418" s="167" t="s">
        <v>242</v>
      </c>
      <c r="D2418" s="167" t="s">
        <v>238</v>
      </c>
      <c r="E2418" s="169">
        <v>8.8099999999999998E-2</v>
      </c>
      <c r="F2418" s="170">
        <v>84.587999999999994</v>
      </c>
      <c r="G2418" s="170">
        <v>7.4522028000000002</v>
      </c>
    </row>
    <row r="2419" spans="1:7" x14ac:dyDescent="0.25">
      <c r="A2419" s="165"/>
      <c r="B2419" s="165"/>
      <c r="C2419" s="165"/>
      <c r="D2419" s="165"/>
      <c r="E2419" s="233" t="s">
        <v>230</v>
      </c>
      <c r="F2419" s="233"/>
      <c r="G2419" s="171">
        <v>224.56</v>
      </c>
    </row>
    <row r="2420" spans="1:7" ht="22.5" x14ac:dyDescent="0.25">
      <c r="A2420" s="232" t="s">
        <v>231</v>
      </c>
      <c r="B2420" s="232"/>
      <c r="C2420" s="166" t="s">
        <v>226</v>
      </c>
      <c r="D2420" s="166" t="s">
        <v>227</v>
      </c>
      <c r="E2420" s="166" t="s">
        <v>228</v>
      </c>
      <c r="F2420" s="166" t="s">
        <v>229</v>
      </c>
      <c r="G2420" s="166" t="s">
        <v>3</v>
      </c>
    </row>
    <row r="2421" spans="1:7" ht="22.5" x14ac:dyDescent="0.25">
      <c r="A2421" s="167" t="s">
        <v>1284</v>
      </c>
      <c r="B2421" s="168" t="s">
        <v>1285</v>
      </c>
      <c r="C2421" s="167" t="s">
        <v>242</v>
      </c>
      <c r="D2421" s="167" t="s">
        <v>232</v>
      </c>
      <c r="E2421" s="169">
        <v>0.49680000000000002</v>
      </c>
      <c r="F2421" s="170">
        <v>14.59</v>
      </c>
      <c r="G2421" s="170">
        <v>7.2483120000000003</v>
      </c>
    </row>
    <row r="2422" spans="1:7" x14ac:dyDescent="0.25">
      <c r="A2422" s="167" t="s">
        <v>328</v>
      </c>
      <c r="B2422" s="168" t="s">
        <v>233</v>
      </c>
      <c r="C2422" s="167" t="s">
        <v>242</v>
      </c>
      <c r="D2422" s="167" t="s">
        <v>232</v>
      </c>
      <c r="E2422" s="169">
        <v>0.34949999999999998</v>
      </c>
      <c r="F2422" s="170">
        <v>12.64</v>
      </c>
      <c r="G2422" s="170">
        <v>4.4176799999999998</v>
      </c>
    </row>
    <row r="2423" spans="1:7" x14ac:dyDescent="0.25">
      <c r="A2423" s="165"/>
      <c r="B2423" s="165"/>
      <c r="C2423" s="165"/>
      <c r="D2423" s="165"/>
      <c r="E2423" s="233" t="s">
        <v>234</v>
      </c>
      <c r="F2423" s="233"/>
      <c r="G2423" s="171">
        <v>11.67</v>
      </c>
    </row>
    <row r="2424" spans="1:7" x14ac:dyDescent="0.25">
      <c r="A2424" s="165"/>
      <c r="B2424" s="165"/>
      <c r="C2424" s="165"/>
      <c r="D2424" s="165"/>
      <c r="E2424" s="234" t="s">
        <v>235</v>
      </c>
      <c r="F2424" s="234"/>
      <c r="G2424" s="172">
        <v>243.33</v>
      </c>
    </row>
    <row r="2425" spans="1:7" x14ac:dyDescent="0.25">
      <c r="A2425" s="165"/>
      <c r="B2425" s="165"/>
      <c r="C2425" s="165"/>
      <c r="D2425" s="165"/>
      <c r="E2425" s="234" t="s">
        <v>259</v>
      </c>
      <c r="F2425" s="234"/>
      <c r="G2425" s="172">
        <v>7.1</v>
      </c>
    </row>
    <row r="2426" spans="1:7" x14ac:dyDescent="0.25">
      <c r="A2426" s="165"/>
      <c r="B2426" s="165"/>
      <c r="C2426" s="165"/>
      <c r="D2426" s="165"/>
      <c r="E2426" s="234" t="s">
        <v>236</v>
      </c>
      <c r="F2426" s="234"/>
      <c r="G2426" s="172">
        <v>243.33</v>
      </c>
    </row>
    <row r="2427" spans="1:7" x14ac:dyDescent="0.25">
      <c r="A2427" s="165"/>
      <c r="B2427" s="165"/>
      <c r="C2427" s="230"/>
      <c r="D2427" s="230"/>
      <c r="E2427" s="165"/>
      <c r="F2427" s="165"/>
      <c r="G2427" s="165"/>
    </row>
    <row r="2428" spans="1:7" x14ac:dyDescent="0.25">
      <c r="A2428" s="231" t="s">
        <v>2528</v>
      </c>
      <c r="B2428" s="231"/>
      <c r="C2428" s="231"/>
      <c r="D2428" s="231"/>
      <c r="E2428" s="231"/>
      <c r="F2428" s="231"/>
      <c r="G2428" s="231"/>
    </row>
    <row r="2429" spans="1:7" ht="22.5" x14ac:dyDescent="0.25">
      <c r="A2429" s="232" t="s">
        <v>243</v>
      </c>
      <c r="B2429" s="232"/>
      <c r="C2429" s="166" t="s">
        <v>226</v>
      </c>
      <c r="D2429" s="166" t="s">
        <v>227</v>
      </c>
      <c r="E2429" s="166" t="s">
        <v>228</v>
      </c>
      <c r="F2429" s="166" t="s">
        <v>229</v>
      </c>
      <c r="G2429" s="166" t="s">
        <v>3</v>
      </c>
    </row>
    <row r="2430" spans="1:7" x14ac:dyDescent="0.25">
      <c r="A2430" s="167" t="s">
        <v>2529</v>
      </c>
      <c r="B2430" s="168" t="s">
        <v>2530</v>
      </c>
      <c r="C2430" s="167" t="s">
        <v>242</v>
      </c>
      <c r="D2430" s="167" t="s">
        <v>232</v>
      </c>
      <c r="E2430" s="169">
        <v>1.2E-2</v>
      </c>
      <c r="F2430" s="170">
        <v>8.59</v>
      </c>
      <c r="G2430" s="170">
        <v>0.10308</v>
      </c>
    </row>
    <row r="2431" spans="1:7" x14ac:dyDescent="0.25">
      <c r="A2431" s="165"/>
      <c r="B2431" s="165"/>
      <c r="C2431" s="165"/>
      <c r="D2431" s="165"/>
      <c r="E2431" s="233" t="s">
        <v>244</v>
      </c>
      <c r="F2431" s="233"/>
      <c r="G2431" s="171">
        <v>0.1</v>
      </c>
    </row>
    <row r="2432" spans="1:7" x14ac:dyDescent="0.25">
      <c r="A2432" s="165"/>
      <c r="B2432" s="165"/>
      <c r="C2432" s="165"/>
      <c r="D2432" s="165"/>
      <c r="E2432" s="234" t="s">
        <v>235</v>
      </c>
      <c r="F2432" s="234"/>
      <c r="G2432" s="172">
        <v>0.22</v>
      </c>
    </row>
    <row r="2433" spans="1:7" x14ac:dyDescent="0.25">
      <c r="A2433" s="165"/>
      <c r="B2433" s="165"/>
      <c r="C2433" s="165"/>
      <c r="D2433" s="165"/>
      <c r="E2433" s="234" t="s">
        <v>259</v>
      </c>
      <c r="F2433" s="234"/>
      <c r="G2433" s="172">
        <v>0.12</v>
      </c>
    </row>
    <row r="2434" spans="1:7" x14ac:dyDescent="0.25">
      <c r="A2434" s="165"/>
      <c r="B2434" s="165"/>
      <c r="C2434" s="165"/>
      <c r="D2434" s="165"/>
      <c r="E2434" s="234" t="s">
        <v>236</v>
      </c>
      <c r="F2434" s="234"/>
      <c r="G2434" s="172">
        <v>0.22</v>
      </c>
    </row>
    <row r="2435" spans="1:7" x14ac:dyDescent="0.25">
      <c r="A2435" s="165"/>
      <c r="B2435" s="165"/>
      <c r="C2435" s="230"/>
      <c r="D2435" s="230"/>
      <c r="E2435" s="165"/>
      <c r="F2435" s="165"/>
      <c r="G2435" s="165"/>
    </row>
    <row r="2436" spans="1:7" x14ac:dyDescent="0.25">
      <c r="A2436" s="231" t="s">
        <v>2531</v>
      </c>
      <c r="B2436" s="231"/>
      <c r="C2436" s="231"/>
      <c r="D2436" s="231"/>
      <c r="E2436" s="231"/>
      <c r="F2436" s="231"/>
      <c r="G2436" s="231"/>
    </row>
    <row r="2437" spans="1:7" ht="22.5" x14ac:dyDescent="0.25">
      <c r="A2437" s="232" t="s">
        <v>1899</v>
      </c>
      <c r="B2437" s="232"/>
      <c r="C2437" s="166" t="s">
        <v>226</v>
      </c>
      <c r="D2437" s="166" t="s">
        <v>227</v>
      </c>
      <c r="E2437" s="166" t="s">
        <v>228</v>
      </c>
      <c r="F2437" s="166" t="s">
        <v>229</v>
      </c>
      <c r="G2437" s="166" t="s">
        <v>3</v>
      </c>
    </row>
    <row r="2438" spans="1:7" x14ac:dyDescent="0.25">
      <c r="A2438" s="167" t="s">
        <v>245</v>
      </c>
      <c r="B2438" s="168" t="s">
        <v>1900</v>
      </c>
      <c r="C2438" s="167" t="s">
        <v>242</v>
      </c>
      <c r="D2438" s="167" t="s">
        <v>232</v>
      </c>
      <c r="E2438" s="169">
        <v>1</v>
      </c>
      <c r="F2438" s="170">
        <v>2.83</v>
      </c>
      <c r="G2438" s="170">
        <v>2.83</v>
      </c>
    </row>
    <row r="2439" spans="1:7" ht="22.5" x14ac:dyDescent="0.25">
      <c r="A2439" s="167" t="s">
        <v>1957</v>
      </c>
      <c r="B2439" s="168" t="s">
        <v>1958</v>
      </c>
      <c r="C2439" s="167" t="s">
        <v>242</v>
      </c>
      <c r="D2439" s="167" t="s">
        <v>232</v>
      </c>
      <c r="E2439" s="169">
        <v>1</v>
      </c>
      <c r="F2439" s="170">
        <v>1.0900000000000001</v>
      </c>
      <c r="G2439" s="170">
        <v>1.0900000000000001</v>
      </c>
    </row>
    <row r="2440" spans="1:7" x14ac:dyDescent="0.25">
      <c r="A2440" s="167" t="s">
        <v>246</v>
      </c>
      <c r="B2440" s="168" t="s">
        <v>1903</v>
      </c>
      <c r="C2440" s="167" t="s">
        <v>242</v>
      </c>
      <c r="D2440" s="167" t="s">
        <v>232</v>
      </c>
      <c r="E2440" s="169">
        <v>1</v>
      </c>
      <c r="F2440" s="170">
        <v>0.81</v>
      </c>
      <c r="G2440" s="170">
        <v>0.81</v>
      </c>
    </row>
    <row r="2441" spans="1:7" ht="33.75" x14ac:dyDescent="0.25">
      <c r="A2441" s="167" t="s">
        <v>1959</v>
      </c>
      <c r="B2441" s="168" t="s">
        <v>1960</v>
      </c>
      <c r="C2441" s="167" t="s">
        <v>242</v>
      </c>
      <c r="D2441" s="167" t="s">
        <v>232</v>
      </c>
      <c r="E2441" s="169">
        <v>1</v>
      </c>
      <c r="F2441" s="170">
        <v>0.74</v>
      </c>
      <c r="G2441" s="170">
        <v>0.74</v>
      </c>
    </row>
    <row r="2442" spans="1:7" x14ac:dyDescent="0.25">
      <c r="A2442" s="167" t="s">
        <v>247</v>
      </c>
      <c r="B2442" s="168" t="s">
        <v>1906</v>
      </c>
      <c r="C2442" s="167" t="s">
        <v>242</v>
      </c>
      <c r="D2442" s="167" t="s">
        <v>232</v>
      </c>
      <c r="E2442" s="169">
        <v>1</v>
      </c>
      <c r="F2442" s="170">
        <v>0.06</v>
      </c>
      <c r="G2442" s="170">
        <v>0.06</v>
      </c>
    </row>
    <row r="2443" spans="1:7" x14ac:dyDescent="0.25">
      <c r="A2443" s="167" t="s">
        <v>248</v>
      </c>
      <c r="B2443" s="168" t="s">
        <v>1907</v>
      </c>
      <c r="C2443" s="167" t="s">
        <v>242</v>
      </c>
      <c r="D2443" s="167" t="s">
        <v>232</v>
      </c>
      <c r="E2443" s="169">
        <v>1</v>
      </c>
      <c r="F2443" s="170">
        <v>0.91</v>
      </c>
      <c r="G2443" s="170">
        <v>0.91</v>
      </c>
    </row>
    <row r="2444" spans="1:7" x14ac:dyDescent="0.25">
      <c r="A2444" s="165"/>
      <c r="B2444" s="165"/>
      <c r="C2444" s="165"/>
      <c r="D2444" s="165"/>
      <c r="E2444" s="233" t="s">
        <v>1908</v>
      </c>
      <c r="F2444" s="233"/>
      <c r="G2444" s="171">
        <v>6.44</v>
      </c>
    </row>
    <row r="2445" spans="1:7" ht="22.5" x14ac:dyDescent="0.25">
      <c r="A2445" s="232" t="s">
        <v>243</v>
      </c>
      <c r="B2445" s="232"/>
      <c r="C2445" s="166" t="s">
        <v>226</v>
      </c>
      <c r="D2445" s="166" t="s">
        <v>227</v>
      </c>
      <c r="E2445" s="166" t="s">
        <v>228</v>
      </c>
      <c r="F2445" s="166" t="s">
        <v>229</v>
      </c>
      <c r="G2445" s="166" t="s">
        <v>3</v>
      </c>
    </row>
    <row r="2446" spans="1:7" x14ac:dyDescent="0.25">
      <c r="A2446" s="167" t="s">
        <v>2529</v>
      </c>
      <c r="B2446" s="168" t="s">
        <v>2530</v>
      </c>
      <c r="C2446" s="167" t="s">
        <v>242</v>
      </c>
      <c r="D2446" s="167" t="s">
        <v>232</v>
      </c>
      <c r="E2446" s="169">
        <v>1</v>
      </c>
      <c r="F2446" s="170">
        <v>8.59</v>
      </c>
      <c r="G2446" s="170">
        <v>8.59</v>
      </c>
    </row>
    <row r="2447" spans="1:7" x14ac:dyDescent="0.25">
      <c r="A2447" s="165"/>
      <c r="B2447" s="165"/>
      <c r="C2447" s="165"/>
      <c r="D2447" s="165"/>
      <c r="E2447" s="233" t="s">
        <v>244</v>
      </c>
      <c r="F2447" s="233"/>
      <c r="G2447" s="171">
        <v>8.59</v>
      </c>
    </row>
    <row r="2448" spans="1:7" ht="22.5" x14ac:dyDescent="0.25">
      <c r="A2448" s="232" t="s">
        <v>231</v>
      </c>
      <c r="B2448" s="232"/>
      <c r="C2448" s="166" t="s">
        <v>226</v>
      </c>
      <c r="D2448" s="166" t="s">
        <v>227</v>
      </c>
      <c r="E2448" s="166" t="s">
        <v>228</v>
      </c>
      <c r="F2448" s="166" t="s">
        <v>229</v>
      </c>
      <c r="G2448" s="166" t="s">
        <v>3</v>
      </c>
    </row>
    <row r="2449" spans="1:7" ht="33.75" x14ac:dyDescent="0.25">
      <c r="A2449" s="167" t="s">
        <v>2532</v>
      </c>
      <c r="B2449" s="168" t="s">
        <v>2533</v>
      </c>
      <c r="C2449" s="167" t="s">
        <v>242</v>
      </c>
      <c r="D2449" s="167" t="s">
        <v>232</v>
      </c>
      <c r="E2449" s="169">
        <v>1</v>
      </c>
      <c r="F2449" s="170">
        <v>0.1</v>
      </c>
      <c r="G2449" s="170">
        <v>0.1</v>
      </c>
    </row>
    <row r="2450" spans="1:7" x14ac:dyDescent="0.25">
      <c r="A2450" s="165"/>
      <c r="B2450" s="165"/>
      <c r="C2450" s="165"/>
      <c r="D2450" s="165"/>
      <c r="E2450" s="233" t="s">
        <v>234</v>
      </c>
      <c r="F2450" s="233"/>
      <c r="G2450" s="171">
        <v>0.1</v>
      </c>
    </row>
    <row r="2451" spans="1:7" x14ac:dyDescent="0.25">
      <c r="A2451" s="165"/>
      <c r="B2451" s="165"/>
      <c r="C2451" s="165"/>
      <c r="D2451" s="165"/>
      <c r="E2451" s="234" t="s">
        <v>235</v>
      </c>
      <c r="F2451" s="234"/>
      <c r="G2451" s="172">
        <v>24.59</v>
      </c>
    </row>
    <row r="2452" spans="1:7" x14ac:dyDescent="0.25">
      <c r="A2452" s="165"/>
      <c r="B2452" s="165"/>
      <c r="C2452" s="165"/>
      <c r="D2452" s="165"/>
      <c r="E2452" s="234" t="s">
        <v>259</v>
      </c>
      <c r="F2452" s="234"/>
      <c r="G2452" s="172">
        <v>9.4600000000000009</v>
      </c>
    </row>
    <row r="2453" spans="1:7" x14ac:dyDescent="0.25">
      <c r="A2453" s="165"/>
      <c r="B2453" s="165"/>
      <c r="C2453" s="165"/>
      <c r="D2453" s="165"/>
      <c r="E2453" s="234" t="s">
        <v>236</v>
      </c>
      <c r="F2453" s="234"/>
      <c r="G2453" s="172">
        <v>24.59</v>
      </c>
    </row>
    <row r="2454" spans="1:7" x14ac:dyDescent="0.25">
      <c r="A2454" s="165"/>
      <c r="B2454" s="165"/>
      <c r="C2454" s="230"/>
      <c r="D2454" s="230"/>
      <c r="E2454" s="165"/>
      <c r="F2454" s="165"/>
      <c r="G2454" s="165"/>
    </row>
    <row r="2455" spans="1:7" x14ac:dyDescent="0.25">
      <c r="A2455" s="231" t="s">
        <v>2534</v>
      </c>
      <c r="B2455" s="231"/>
      <c r="C2455" s="231"/>
      <c r="D2455" s="231"/>
      <c r="E2455" s="231"/>
      <c r="F2455" s="231"/>
      <c r="G2455" s="231"/>
    </row>
    <row r="2456" spans="1:7" ht="22.5" x14ac:dyDescent="0.25">
      <c r="A2456" s="232" t="s">
        <v>1130</v>
      </c>
      <c r="B2456" s="232"/>
      <c r="C2456" s="166" t="s">
        <v>226</v>
      </c>
      <c r="D2456" s="166" t="s">
        <v>227</v>
      </c>
      <c r="E2456" s="166" t="s">
        <v>228</v>
      </c>
      <c r="F2456" s="166" t="s">
        <v>229</v>
      </c>
      <c r="G2456" s="166" t="s">
        <v>3</v>
      </c>
    </row>
    <row r="2457" spans="1:7" ht="45" x14ac:dyDescent="0.25">
      <c r="A2457" s="167" t="s">
        <v>2535</v>
      </c>
      <c r="B2457" s="168" t="s">
        <v>2536</v>
      </c>
      <c r="C2457" s="167" t="s">
        <v>242</v>
      </c>
      <c r="D2457" s="167" t="s">
        <v>128</v>
      </c>
      <c r="E2457" s="169">
        <v>3.43E-5</v>
      </c>
      <c r="F2457" s="170">
        <v>488108.09</v>
      </c>
      <c r="G2457" s="170">
        <v>16.742107486999998</v>
      </c>
    </row>
    <row r="2458" spans="1:7" ht="45" x14ac:dyDescent="0.25">
      <c r="A2458" s="167" t="s">
        <v>2537</v>
      </c>
      <c r="B2458" s="168" t="s">
        <v>2538</v>
      </c>
      <c r="C2458" s="167" t="s">
        <v>242</v>
      </c>
      <c r="D2458" s="167" t="s">
        <v>128</v>
      </c>
      <c r="E2458" s="169">
        <v>5.5099999999999998E-5</v>
      </c>
      <c r="F2458" s="170">
        <v>28346.15</v>
      </c>
      <c r="G2458" s="170">
        <v>1.561872865</v>
      </c>
    </row>
    <row r="2459" spans="1:7" x14ac:dyDescent="0.25">
      <c r="A2459" s="165"/>
      <c r="B2459" s="165"/>
      <c r="C2459" s="165"/>
      <c r="D2459" s="165"/>
      <c r="E2459" s="233" t="s">
        <v>1138</v>
      </c>
      <c r="F2459" s="233"/>
      <c r="G2459" s="171">
        <v>18.3</v>
      </c>
    </row>
    <row r="2460" spans="1:7" x14ac:dyDescent="0.25">
      <c r="A2460" s="165"/>
      <c r="B2460" s="165"/>
      <c r="C2460" s="165"/>
      <c r="D2460" s="165"/>
      <c r="E2460" s="234" t="s">
        <v>235</v>
      </c>
      <c r="F2460" s="234"/>
      <c r="G2460" s="172">
        <v>18.3</v>
      </c>
    </row>
    <row r="2461" spans="1:7" x14ac:dyDescent="0.25">
      <c r="A2461" s="165"/>
      <c r="B2461" s="165"/>
      <c r="C2461" s="165"/>
      <c r="D2461" s="165"/>
      <c r="E2461" s="234" t="s">
        <v>237</v>
      </c>
      <c r="F2461" s="234"/>
      <c r="G2461" s="172">
        <v>0</v>
      </c>
    </row>
    <row r="2462" spans="1:7" x14ac:dyDescent="0.25">
      <c r="A2462" s="165"/>
      <c r="B2462" s="165"/>
      <c r="C2462" s="165"/>
      <c r="D2462" s="165"/>
      <c r="E2462" s="234" t="s">
        <v>236</v>
      </c>
      <c r="F2462" s="234"/>
      <c r="G2462" s="172">
        <v>18.3</v>
      </c>
    </row>
    <row r="2463" spans="1:7" x14ac:dyDescent="0.25">
      <c r="A2463" s="165"/>
      <c r="B2463" s="165"/>
      <c r="C2463" s="230"/>
      <c r="D2463" s="230"/>
      <c r="E2463" s="165"/>
      <c r="F2463" s="165"/>
      <c r="G2463" s="165"/>
    </row>
    <row r="2464" spans="1:7" x14ac:dyDescent="0.25">
      <c r="A2464" s="231" t="s">
        <v>2539</v>
      </c>
      <c r="B2464" s="231"/>
      <c r="C2464" s="231"/>
      <c r="D2464" s="231"/>
      <c r="E2464" s="231"/>
      <c r="F2464" s="231"/>
      <c r="G2464" s="231"/>
    </row>
    <row r="2465" spans="1:7" ht="22.5" x14ac:dyDescent="0.25">
      <c r="A2465" s="232" t="s">
        <v>1130</v>
      </c>
      <c r="B2465" s="232"/>
      <c r="C2465" s="166" t="s">
        <v>226</v>
      </c>
      <c r="D2465" s="166" t="s">
        <v>227</v>
      </c>
      <c r="E2465" s="166" t="s">
        <v>228</v>
      </c>
      <c r="F2465" s="166" t="s">
        <v>229</v>
      </c>
      <c r="G2465" s="166" t="s">
        <v>3</v>
      </c>
    </row>
    <row r="2466" spans="1:7" ht="45" x14ac:dyDescent="0.25">
      <c r="A2466" s="167" t="s">
        <v>2535</v>
      </c>
      <c r="B2466" s="168" t="s">
        <v>2536</v>
      </c>
      <c r="C2466" s="167" t="s">
        <v>242</v>
      </c>
      <c r="D2466" s="167" t="s">
        <v>128</v>
      </c>
      <c r="E2466" s="169">
        <v>5.6999999999999996E-6</v>
      </c>
      <c r="F2466" s="170">
        <v>488108.09</v>
      </c>
      <c r="G2466" s="170">
        <v>2.782216113</v>
      </c>
    </row>
    <row r="2467" spans="1:7" ht="45" x14ac:dyDescent="0.25">
      <c r="A2467" s="167" t="s">
        <v>2537</v>
      </c>
      <c r="B2467" s="168" t="s">
        <v>2538</v>
      </c>
      <c r="C2467" s="167" t="s">
        <v>242</v>
      </c>
      <c r="D2467" s="167" t="s">
        <v>128</v>
      </c>
      <c r="E2467" s="169">
        <v>5.8000000000000004E-6</v>
      </c>
      <c r="F2467" s="170">
        <v>28346.15</v>
      </c>
      <c r="G2467" s="170">
        <v>0.16440767000000001</v>
      </c>
    </row>
    <row r="2468" spans="1:7" x14ac:dyDescent="0.25">
      <c r="A2468" s="165"/>
      <c r="B2468" s="165"/>
      <c r="C2468" s="165"/>
      <c r="D2468" s="165"/>
      <c r="E2468" s="233" t="s">
        <v>1138</v>
      </c>
      <c r="F2468" s="233"/>
      <c r="G2468" s="171">
        <v>2.94</v>
      </c>
    </row>
    <row r="2469" spans="1:7" x14ac:dyDescent="0.25">
      <c r="A2469" s="165"/>
      <c r="B2469" s="165"/>
      <c r="C2469" s="165"/>
      <c r="D2469" s="165"/>
      <c r="E2469" s="234" t="s">
        <v>235</v>
      </c>
      <c r="F2469" s="234"/>
      <c r="G2469" s="172">
        <v>2.94</v>
      </c>
    </row>
    <row r="2470" spans="1:7" x14ac:dyDescent="0.25">
      <c r="A2470" s="165"/>
      <c r="B2470" s="165"/>
      <c r="C2470" s="165"/>
      <c r="D2470" s="165"/>
      <c r="E2470" s="234" t="s">
        <v>237</v>
      </c>
      <c r="F2470" s="234"/>
      <c r="G2470" s="172">
        <v>0</v>
      </c>
    </row>
    <row r="2471" spans="1:7" x14ac:dyDescent="0.25">
      <c r="A2471" s="165"/>
      <c r="B2471" s="165"/>
      <c r="C2471" s="165"/>
      <c r="D2471" s="165"/>
      <c r="E2471" s="234" t="s">
        <v>236</v>
      </c>
      <c r="F2471" s="234"/>
      <c r="G2471" s="172">
        <v>2.94</v>
      </c>
    </row>
    <row r="2472" spans="1:7" x14ac:dyDescent="0.25">
      <c r="A2472" s="165"/>
      <c r="B2472" s="165"/>
      <c r="C2472" s="230"/>
      <c r="D2472" s="230"/>
      <c r="E2472" s="165"/>
      <c r="F2472" s="165"/>
      <c r="G2472" s="165"/>
    </row>
    <row r="2473" spans="1:7" x14ac:dyDescent="0.25">
      <c r="A2473" s="231" t="s">
        <v>2540</v>
      </c>
      <c r="B2473" s="231"/>
      <c r="C2473" s="231"/>
      <c r="D2473" s="231"/>
      <c r="E2473" s="231"/>
      <c r="F2473" s="231"/>
      <c r="G2473" s="231"/>
    </row>
    <row r="2474" spans="1:7" ht="22.5" x14ac:dyDescent="0.25">
      <c r="A2474" s="232" t="s">
        <v>1130</v>
      </c>
      <c r="B2474" s="232"/>
      <c r="C2474" s="166" t="s">
        <v>226</v>
      </c>
      <c r="D2474" s="166" t="s">
        <v>227</v>
      </c>
      <c r="E2474" s="166" t="s">
        <v>228</v>
      </c>
      <c r="F2474" s="166" t="s">
        <v>229</v>
      </c>
      <c r="G2474" s="166" t="s">
        <v>3</v>
      </c>
    </row>
    <row r="2475" spans="1:7" ht="45" x14ac:dyDescent="0.25">
      <c r="A2475" s="167" t="s">
        <v>2535</v>
      </c>
      <c r="B2475" s="168" t="s">
        <v>2536</v>
      </c>
      <c r="C2475" s="167" t="s">
        <v>242</v>
      </c>
      <c r="D2475" s="167" t="s">
        <v>128</v>
      </c>
      <c r="E2475" s="169">
        <v>7.1999999999999997E-6</v>
      </c>
      <c r="F2475" s="170">
        <v>488108.09</v>
      </c>
      <c r="G2475" s="170">
        <v>3.5143782479999999</v>
      </c>
    </row>
    <row r="2476" spans="1:7" ht="45" x14ac:dyDescent="0.25">
      <c r="A2476" s="167" t="s">
        <v>2537</v>
      </c>
      <c r="B2476" s="168" t="s">
        <v>2538</v>
      </c>
      <c r="C2476" s="167" t="s">
        <v>242</v>
      </c>
      <c r="D2476" s="167" t="s">
        <v>128</v>
      </c>
      <c r="E2476" s="169">
        <v>7.3000000000000004E-6</v>
      </c>
      <c r="F2476" s="170">
        <v>28346.15</v>
      </c>
      <c r="G2476" s="170">
        <v>0.206926895</v>
      </c>
    </row>
    <row r="2477" spans="1:7" x14ac:dyDescent="0.25">
      <c r="A2477" s="165"/>
      <c r="B2477" s="165"/>
      <c r="C2477" s="165"/>
      <c r="D2477" s="165"/>
      <c r="E2477" s="233" t="s">
        <v>1138</v>
      </c>
      <c r="F2477" s="233"/>
      <c r="G2477" s="171">
        <v>3.72</v>
      </c>
    </row>
    <row r="2478" spans="1:7" x14ac:dyDescent="0.25">
      <c r="A2478" s="165"/>
      <c r="B2478" s="165"/>
      <c r="C2478" s="165"/>
      <c r="D2478" s="165"/>
      <c r="E2478" s="234" t="s">
        <v>235</v>
      </c>
      <c r="F2478" s="234"/>
      <c r="G2478" s="172">
        <v>3.71</v>
      </c>
    </row>
    <row r="2479" spans="1:7" x14ac:dyDescent="0.25">
      <c r="A2479" s="165"/>
      <c r="B2479" s="165"/>
      <c r="C2479" s="165"/>
      <c r="D2479" s="165"/>
      <c r="E2479" s="234" t="s">
        <v>237</v>
      </c>
      <c r="F2479" s="234"/>
      <c r="G2479" s="172">
        <v>0</v>
      </c>
    </row>
    <row r="2480" spans="1:7" x14ac:dyDescent="0.25">
      <c r="A2480" s="165"/>
      <c r="B2480" s="165"/>
      <c r="C2480" s="165"/>
      <c r="D2480" s="165"/>
      <c r="E2480" s="234" t="s">
        <v>236</v>
      </c>
      <c r="F2480" s="234"/>
      <c r="G2480" s="172">
        <v>3.71</v>
      </c>
    </row>
    <row r="2481" spans="1:7" x14ac:dyDescent="0.25">
      <c r="A2481" s="165"/>
      <c r="B2481" s="165"/>
      <c r="C2481" s="230"/>
      <c r="D2481" s="230"/>
      <c r="E2481" s="165"/>
      <c r="F2481" s="165"/>
      <c r="G2481" s="165"/>
    </row>
    <row r="2482" spans="1:7" x14ac:dyDescent="0.25">
      <c r="A2482" s="231" t="s">
        <v>2541</v>
      </c>
      <c r="B2482" s="231"/>
      <c r="C2482" s="231"/>
      <c r="D2482" s="231"/>
      <c r="E2482" s="231"/>
      <c r="F2482" s="231"/>
      <c r="G2482" s="231"/>
    </row>
    <row r="2483" spans="1:7" ht="22.5" x14ac:dyDescent="0.25">
      <c r="A2483" s="232" t="s">
        <v>1130</v>
      </c>
      <c r="B2483" s="232"/>
      <c r="C2483" s="166" t="s">
        <v>226</v>
      </c>
      <c r="D2483" s="166" t="s">
        <v>227</v>
      </c>
      <c r="E2483" s="166" t="s">
        <v>228</v>
      </c>
      <c r="F2483" s="166" t="s">
        <v>229</v>
      </c>
      <c r="G2483" s="166" t="s">
        <v>3</v>
      </c>
    </row>
    <row r="2484" spans="1:7" ht="45" x14ac:dyDescent="0.25">
      <c r="A2484" s="167" t="s">
        <v>2535</v>
      </c>
      <c r="B2484" s="168" t="s">
        <v>2536</v>
      </c>
      <c r="C2484" s="167" t="s">
        <v>242</v>
      </c>
      <c r="D2484" s="167" t="s">
        <v>128</v>
      </c>
      <c r="E2484" s="169">
        <v>6.4300000000000004E-5</v>
      </c>
      <c r="F2484" s="170">
        <v>488108.09</v>
      </c>
      <c r="G2484" s="170">
        <v>31.385350187</v>
      </c>
    </row>
    <row r="2485" spans="1:7" ht="45" x14ac:dyDescent="0.25">
      <c r="A2485" s="167" t="s">
        <v>2537</v>
      </c>
      <c r="B2485" s="168" t="s">
        <v>2538</v>
      </c>
      <c r="C2485" s="167" t="s">
        <v>242</v>
      </c>
      <c r="D2485" s="167" t="s">
        <v>128</v>
      </c>
      <c r="E2485" s="169">
        <v>6.8999999999999997E-5</v>
      </c>
      <c r="F2485" s="170">
        <v>28346.15</v>
      </c>
      <c r="G2485" s="170">
        <v>1.95588435</v>
      </c>
    </row>
    <row r="2486" spans="1:7" x14ac:dyDescent="0.25">
      <c r="A2486" s="165"/>
      <c r="B2486" s="165"/>
      <c r="C2486" s="165"/>
      <c r="D2486" s="165"/>
      <c r="E2486" s="233" t="s">
        <v>1138</v>
      </c>
      <c r="F2486" s="233"/>
      <c r="G2486" s="171">
        <v>33.35</v>
      </c>
    </row>
    <row r="2487" spans="1:7" x14ac:dyDescent="0.25">
      <c r="A2487" s="165"/>
      <c r="B2487" s="165"/>
      <c r="C2487" s="165"/>
      <c r="D2487" s="165"/>
      <c r="E2487" s="234" t="s">
        <v>235</v>
      </c>
      <c r="F2487" s="234"/>
      <c r="G2487" s="172">
        <v>33.33</v>
      </c>
    </row>
    <row r="2488" spans="1:7" x14ac:dyDescent="0.25">
      <c r="A2488" s="165"/>
      <c r="B2488" s="165"/>
      <c r="C2488" s="165"/>
      <c r="D2488" s="165"/>
      <c r="E2488" s="234" t="s">
        <v>237</v>
      </c>
      <c r="F2488" s="234"/>
      <c r="G2488" s="172">
        <v>0</v>
      </c>
    </row>
    <row r="2489" spans="1:7" x14ac:dyDescent="0.25">
      <c r="A2489" s="165"/>
      <c r="B2489" s="165"/>
      <c r="C2489" s="165"/>
      <c r="D2489" s="165"/>
      <c r="E2489" s="234" t="s">
        <v>236</v>
      </c>
      <c r="F2489" s="234"/>
      <c r="G2489" s="172">
        <v>33.33</v>
      </c>
    </row>
    <row r="2490" spans="1:7" x14ac:dyDescent="0.25">
      <c r="A2490" s="165"/>
      <c r="B2490" s="165"/>
      <c r="C2490" s="230"/>
      <c r="D2490" s="230"/>
      <c r="E2490" s="165"/>
      <c r="F2490" s="165"/>
      <c r="G2490" s="165"/>
    </row>
    <row r="2491" spans="1:7" x14ac:dyDescent="0.25">
      <c r="A2491" s="231" t="s">
        <v>2542</v>
      </c>
      <c r="B2491" s="231"/>
      <c r="C2491" s="231"/>
      <c r="D2491" s="231"/>
      <c r="E2491" s="231"/>
      <c r="F2491" s="231"/>
      <c r="G2491" s="231"/>
    </row>
    <row r="2492" spans="1:7" ht="22.5" x14ac:dyDescent="0.25">
      <c r="A2492" s="232" t="s">
        <v>225</v>
      </c>
      <c r="B2492" s="232"/>
      <c r="C2492" s="166" t="s">
        <v>226</v>
      </c>
      <c r="D2492" s="166" t="s">
        <v>227</v>
      </c>
      <c r="E2492" s="166" t="s">
        <v>228</v>
      </c>
      <c r="F2492" s="166" t="s">
        <v>229</v>
      </c>
      <c r="G2492" s="166" t="s">
        <v>3</v>
      </c>
    </row>
    <row r="2493" spans="1:7" x14ac:dyDescent="0.25">
      <c r="A2493" s="167" t="s">
        <v>2181</v>
      </c>
      <c r="B2493" s="168" t="s">
        <v>2182</v>
      </c>
      <c r="C2493" s="167" t="s">
        <v>242</v>
      </c>
      <c r="D2493" s="167" t="s">
        <v>241</v>
      </c>
      <c r="E2493" s="169">
        <v>19.47</v>
      </c>
      <c r="F2493" s="170">
        <v>6.6243999999999996</v>
      </c>
      <c r="G2493" s="170">
        <v>128.977068</v>
      </c>
    </row>
    <row r="2494" spans="1:7" x14ac:dyDescent="0.25">
      <c r="A2494" s="165"/>
      <c r="B2494" s="165"/>
      <c r="C2494" s="165"/>
      <c r="D2494" s="165"/>
      <c r="E2494" s="233" t="s">
        <v>230</v>
      </c>
      <c r="F2494" s="233"/>
      <c r="G2494" s="171">
        <v>128.97999999999999</v>
      </c>
    </row>
    <row r="2495" spans="1:7" x14ac:dyDescent="0.25">
      <c r="A2495" s="165"/>
      <c r="B2495" s="165"/>
      <c r="C2495" s="165"/>
      <c r="D2495" s="165"/>
      <c r="E2495" s="234" t="s">
        <v>235</v>
      </c>
      <c r="F2495" s="234"/>
      <c r="G2495" s="172">
        <v>135.76</v>
      </c>
    </row>
    <row r="2496" spans="1:7" x14ac:dyDescent="0.25">
      <c r="A2496" s="165"/>
      <c r="B2496" s="165"/>
      <c r="C2496" s="165"/>
      <c r="D2496" s="165"/>
      <c r="E2496" s="234" t="s">
        <v>237</v>
      </c>
      <c r="F2496" s="234"/>
      <c r="G2496" s="172">
        <v>6.78</v>
      </c>
    </row>
    <row r="2497" spans="1:7" x14ac:dyDescent="0.25">
      <c r="A2497" s="165"/>
      <c r="B2497" s="165"/>
      <c r="C2497" s="165"/>
      <c r="D2497" s="165"/>
      <c r="E2497" s="234" t="s">
        <v>236</v>
      </c>
      <c r="F2497" s="234"/>
      <c r="G2497" s="172">
        <v>135.76</v>
      </c>
    </row>
    <row r="2498" spans="1:7" x14ac:dyDescent="0.25">
      <c r="A2498" s="165"/>
      <c r="B2498" s="165"/>
      <c r="C2498" s="230"/>
      <c r="D2498" s="230"/>
      <c r="E2498" s="165"/>
      <c r="F2498" s="165"/>
      <c r="G2498" s="165"/>
    </row>
    <row r="2499" spans="1:7" x14ac:dyDescent="0.25">
      <c r="A2499" s="231" t="s">
        <v>2543</v>
      </c>
      <c r="B2499" s="231"/>
      <c r="C2499" s="231"/>
      <c r="D2499" s="231"/>
      <c r="E2499" s="231"/>
      <c r="F2499" s="231"/>
      <c r="G2499" s="231"/>
    </row>
    <row r="2500" spans="1:7" ht="22.5" x14ac:dyDescent="0.25">
      <c r="A2500" s="232" t="s">
        <v>231</v>
      </c>
      <c r="B2500" s="232"/>
      <c r="C2500" s="166" t="s">
        <v>226</v>
      </c>
      <c r="D2500" s="166" t="s">
        <v>227</v>
      </c>
      <c r="E2500" s="166" t="s">
        <v>228</v>
      </c>
      <c r="F2500" s="166" t="s">
        <v>229</v>
      </c>
      <c r="G2500" s="166" t="s">
        <v>3</v>
      </c>
    </row>
    <row r="2501" spans="1:7" ht="67.5" x14ac:dyDescent="0.25">
      <c r="A2501" s="167" t="s">
        <v>2544</v>
      </c>
      <c r="B2501" s="168" t="s">
        <v>2545</v>
      </c>
      <c r="C2501" s="167" t="s">
        <v>242</v>
      </c>
      <c r="D2501" s="167" t="s">
        <v>232</v>
      </c>
      <c r="E2501" s="169">
        <v>1</v>
      </c>
      <c r="F2501" s="170">
        <v>18.3</v>
      </c>
      <c r="G2501" s="170">
        <v>18.3</v>
      </c>
    </row>
    <row r="2502" spans="1:7" ht="67.5" x14ac:dyDescent="0.25">
      <c r="A2502" s="167" t="s">
        <v>2546</v>
      </c>
      <c r="B2502" s="168" t="s">
        <v>2547</v>
      </c>
      <c r="C2502" s="167" t="s">
        <v>242</v>
      </c>
      <c r="D2502" s="167" t="s">
        <v>232</v>
      </c>
      <c r="E2502" s="169">
        <v>1</v>
      </c>
      <c r="F2502" s="170">
        <v>2.94</v>
      </c>
      <c r="G2502" s="170">
        <v>2.94</v>
      </c>
    </row>
    <row r="2503" spans="1:7" ht="67.5" x14ac:dyDescent="0.25">
      <c r="A2503" s="167" t="s">
        <v>2548</v>
      </c>
      <c r="B2503" s="168" t="s">
        <v>2549</v>
      </c>
      <c r="C2503" s="167" t="s">
        <v>242</v>
      </c>
      <c r="D2503" s="167" t="s">
        <v>232</v>
      </c>
      <c r="E2503" s="169">
        <v>1</v>
      </c>
      <c r="F2503" s="170">
        <v>3.71</v>
      </c>
      <c r="G2503" s="170">
        <v>3.71</v>
      </c>
    </row>
    <row r="2504" spans="1:7" ht="67.5" x14ac:dyDescent="0.25">
      <c r="A2504" s="167" t="s">
        <v>2550</v>
      </c>
      <c r="B2504" s="168" t="s">
        <v>2551</v>
      </c>
      <c r="C2504" s="167" t="s">
        <v>242</v>
      </c>
      <c r="D2504" s="167" t="s">
        <v>232</v>
      </c>
      <c r="E2504" s="169">
        <v>1</v>
      </c>
      <c r="F2504" s="170">
        <v>33.33</v>
      </c>
      <c r="G2504" s="170">
        <v>33.33</v>
      </c>
    </row>
    <row r="2505" spans="1:7" ht="67.5" x14ac:dyDescent="0.25">
      <c r="A2505" s="167" t="s">
        <v>2552</v>
      </c>
      <c r="B2505" s="168" t="s">
        <v>2553</v>
      </c>
      <c r="C2505" s="167" t="s">
        <v>242</v>
      </c>
      <c r="D2505" s="167" t="s">
        <v>232</v>
      </c>
      <c r="E2505" s="169">
        <v>1</v>
      </c>
      <c r="F2505" s="170">
        <v>128.97999999999999</v>
      </c>
      <c r="G2505" s="170">
        <v>128.97999999999999</v>
      </c>
    </row>
    <row r="2506" spans="1:7" ht="22.5" x14ac:dyDescent="0.25">
      <c r="A2506" s="167" t="s">
        <v>2208</v>
      </c>
      <c r="B2506" s="168" t="s">
        <v>2209</v>
      </c>
      <c r="C2506" s="167" t="s">
        <v>242</v>
      </c>
      <c r="D2506" s="167" t="s">
        <v>232</v>
      </c>
      <c r="E2506" s="169">
        <v>1</v>
      </c>
      <c r="F2506" s="170">
        <v>13.23</v>
      </c>
      <c r="G2506" s="170">
        <v>13.23</v>
      </c>
    </row>
    <row r="2507" spans="1:7" x14ac:dyDescent="0.25">
      <c r="A2507" s="165"/>
      <c r="B2507" s="165"/>
      <c r="C2507" s="165"/>
      <c r="D2507" s="165"/>
      <c r="E2507" s="233" t="s">
        <v>234</v>
      </c>
      <c r="F2507" s="233"/>
      <c r="G2507" s="171">
        <v>200.49</v>
      </c>
    </row>
    <row r="2508" spans="1:7" x14ac:dyDescent="0.25">
      <c r="A2508" s="165"/>
      <c r="B2508" s="165"/>
      <c r="C2508" s="165"/>
      <c r="D2508" s="165"/>
      <c r="E2508" s="234" t="s">
        <v>235</v>
      </c>
      <c r="F2508" s="234"/>
      <c r="G2508" s="172">
        <v>215.82</v>
      </c>
    </row>
    <row r="2509" spans="1:7" x14ac:dyDescent="0.25">
      <c r="A2509" s="165"/>
      <c r="B2509" s="165"/>
      <c r="C2509" s="165"/>
      <c r="D2509" s="165"/>
      <c r="E2509" s="234" t="s">
        <v>259</v>
      </c>
      <c r="F2509" s="234"/>
      <c r="G2509" s="172">
        <v>15.33</v>
      </c>
    </row>
    <row r="2510" spans="1:7" x14ac:dyDescent="0.25">
      <c r="A2510" s="165"/>
      <c r="B2510" s="165"/>
      <c r="C2510" s="165"/>
      <c r="D2510" s="165"/>
      <c r="E2510" s="234" t="s">
        <v>236</v>
      </c>
      <c r="F2510" s="234"/>
      <c r="G2510" s="172">
        <v>215.82</v>
      </c>
    </row>
    <row r="2511" spans="1:7" x14ac:dyDescent="0.25">
      <c r="A2511" s="165"/>
      <c r="B2511" s="165"/>
      <c r="C2511" s="230"/>
      <c r="D2511" s="230"/>
      <c r="E2511" s="165"/>
      <c r="F2511" s="165"/>
      <c r="G2511" s="165"/>
    </row>
    <row r="2512" spans="1:7" x14ac:dyDescent="0.25">
      <c r="A2512" s="231" t="s">
        <v>2554</v>
      </c>
      <c r="B2512" s="231"/>
      <c r="C2512" s="231"/>
      <c r="D2512" s="231"/>
      <c r="E2512" s="231"/>
      <c r="F2512" s="231"/>
      <c r="G2512" s="231"/>
    </row>
    <row r="2513" spans="1:7" ht="22.5" x14ac:dyDescent="0.25">
      <c r="A2513" s="232" t="s">
        <v>1130</v>
      </c>
      <c r="B2513" s="232"/>
      <c r="C2513" s="166" t="s">
        <v>226</v>
      </c>
      <c r="D2513" s="166" t="s">
        <v>227</v>
      </c>
      <c r="E2513" s="166" t="s">
        <v>228</v>
      </c>
      <c r="F2513" s="166" t="s">
        <v>229</v>
      </c>
      <c r="G2513" s="166" t="s">
        <v>3</v>
      </c>
    </row>
    <row r="2514" spans="1:7" ht="22.5" x14ac:dyDescent="0.25">
      <c r="A2514" s="167" t="s">
        <v>2555</v>
      </c>
      <c r="B2514" s="168" t="s">
        <v>2556</v>
      </c>
      <c r="C2514" s="167" t="s">
        <v>242</v>
      </c>
      <c r="D2514" s="167" t="s">
        <v>128</v>
      </c>
      <c r="E2514" s="169">
        <v>6.0399999999999998E-5</v>
      </c>
      <c r="F2514" s="170">
        <v>858021.87</v>
      </c>
      <c r="G2514" s="170">
        <v>51.824520948</v>
      </c>
    </row>
    <row r="2515" spans="1:7" x14ac:dyDescent="0.25">
      <c r="A2515" s="165"/>
      <c r="B2515" s="165"/>
      <c r="C2515" s="165"/>
      <c r="D2515" s="165"/>
      <c r="E2515" s="233" t="s">
        <v>1138</v>
      </c>
      <c r="F2515" s="233"/>
      <c r="G2515" s="171">
        <v>51.82</v>
      </c>
    </row>
    <row r="2516" spans="1:7" x14ac:dyDescent="0.25">
      <c r="A2516" s="165"/>
      <c r="B2516" s="165"/>
      <c r="C2516" s="165"/>
      <c r="D2516" s="165"/>
      <c r="E2516" s="234" t="s">
        <v>235</v>
      </c>
      <c r="F2516" s="234"/>
      <c r="G2516" s="172">
        <v>51.82</v>
      </c>
    </row>
    <row r="2517" spans="1:7" x14ac:dyDescent="0.25">
      <c r="A2517" s="165"/>
      <c r="B2517" s="165"/>
      <c r="C2517" s="165"/>
      <c r="D2517" s="165"/>
      <c r="E2517" s="234" t="s">
        <v>237</v>
      </c>
      <c r="F2517" s="234"/>
      <c r="G2517" s="172">
        <v>0</v>
      </c>
    </row>
    <row r="2518" spans="1:7" x14ac:dyDescent="0.25">
      <c r="A2518" s="165"/>
      <c r="B2518" s="165"/>
      <c r="C2518" s="165"/>
      <c r="D2518" s="165"/>
      <c r="E2518" s="234" t="s">
        <v>236</v>
      </c>
      <c r="F2518" s="234"/>
      <c r="G2518" s="172">
        <v>51.82</v>
      </c>
    </row>
    <row r="2519" spans="1:7" x14ac:dyDescent="0.25">
      <c r="A2519" s="165"/>
      <c r="B2519" s="165"/>
      <c r="C2519" s="230"/>
      <c r="D2519" s="230"/>
      <c r="E2519" s="165"/>
      <c r="F2519" s="165"/>
      <c r="G2519" s="165"/>
    </row>
    <row r="2520" spans="1:7" x14ac:dyDescent="0.25">
      <c r="A2520" s="231" t="s">
        <v>2557</v>
      </c>
      <c r="B2520" s="231"/>
      <c r="C2520" s="231"/>
      <c r="D2520" s="231"/>
      <c r="E2520" s="231"/>
      <c r="F2520" s="231"/>
      <c r="G2520" s="231"/>
    </row>
    <row r="2521" spans="1:7" ht="22.5" x14ac:dyDescent="0.25">
      <c r="A2521" s="232" t="s">
        <v>1130</v>
      </c>
      <c r="B2521" s="232"/>
      <c r="C2521" s="166" t="s">
        <v>226</v>
      </c>
      <c r="D2521" s="166" t="s">
        <v>227</v>
      </c>
      <c r="E2521" s="166" t="s">
        <v>228</v>
      </c>
      <c r="F2521" s="166" t="s">
        <v>229</v>
      </c>
      <c r="G2521" s="166" t="s">
        <v>3</v>
      </c>
    </row>
    <row r="2522" spans="1:7" ht="22.5" x14ac:dyDescent="0.25">
      <c r="A2522" s="167" t="s">
        <v>2555</v>
      </c>
      <c r="B2522" s="168" t="s">
        <v>2556</v>
      </c>
      <c r="C2522" s="167" t="s">
        <v>242</v>
      </c>
      <c r="D2522" s="167" t="s">
        <v>128</v>
      </c>
      <c r="E2522" s="169">
        <v>1.1199999999999999E-5</v>
      </c>
      <c r="F2522" s="170">
        <v>858021.87</v>
      </c>
      <c r="G2522" s="170">
        <v>9.6098449440000007</v>
      </c>
    </row>
    <row r="2523" spans="1:7" x14ac:dyDescent="0.25">
      <c r="A2523" s="165"/>
      <c r="B2523" s="165"/>
      <c r="C2523" s="165"/>
      <c r="D2523" s="165"/>
      <c r="E2523" s="233" t="s">
        <v>1138</v>
      </c>
      <c r="F2523" s="233"/>
      <c r="G2523" s="171">
        <v>9.61</v>
      </c>
    </row>
    <row r="2524" spans="1:7" x14ac:dyDescent="0.25">
      <c r="A2524" s="165"/>
      <c r="B2524" s="165"/>
      <c r="C2524" s="165"/>
      <c r="D2524" s="165"/>
      <c r="E2524" s="234" t="s">
        <v>235</v>
      </c>
      <c r="F2524" s="234"/>
      <c r="G2524" s="172">
        <v>9.6</v>
      </c>
    </row>
    <row r="2525" spans="1:7" x14ac:dyDescent="0.25">
      <c r="A2525" s="165"/>
      <c r="B2525" s="165"/>
      <c r="C2525" s="165"/>
      <c r="D2525" s="165"/>
      <c r="E2525" s="234" t="s">
        <v>237</v>
      </c>
      <c r="F2525" s="234"/>
      <c r="G2525" s="172">
        <v>0</v>
      </c>
    </row>
    <row r="2526" spans="1:7" x14ac:dyDescent="0.25">
      <c r="A2526" s="165"/>
      <c r="B2526" s="165"/>
      <c r="C2526" s="165"/>
      <c r="D2526" s="165"/>
      <c r="E2526" s="234" t="s">
        <v>236</v>
      </c>
      <c r="F2526" s="234"/>
      <c r="G2526" s="172">
        <v>9.6</v>
      </c>
    </row>
    <row r="2527" spans="1:7" x14ac:dyDescent="0.25">
      <c r="A2527" s="165"/>
      <c r="B2527" s="165"/>
      <c r="C2527" s="230"/>
      <c r="D2527" s="230"/>
      <c r="E2527" s="165"/>
      <c r="F2527" s="165"/>
      <c r="G2527" s="165"/>
    </row>
    <row r="2528" spans="1:7" x14ac:dyDescent="0.25">
      <c r="A2528" s="231" t="s">
        <v>2558</v>
      </c>
      <c r="B2528" s="231"/>
      <c r="C2528" s="231"/>
      <c r="D2528" s="231"/>
      <c r="E2528" s="231"/>
      <c r="F2528" s="231"/>
      <c r="G2528" s="231"/>
    </row>
    <row r="2529" spans="1:7" ht="22.5" x14ac:dyDescent="0.25">
      <c r="A2529" s="232" t="s">
        <v>1130</v>
      </c>
      <c r="B2529" s="232"/>
      <c r="C2529" s="166" t="s">
        <v>226</v>
      </c>
      <c r="D2529" s="166" t="s">
        <v>227</v>
      </c>
      <c r="E2529" s="166" t="s">
        <v>228</v>
      </c>
      <c r="F2529" s="166" t="s">
        <v>229</v>
      </c>
      <c r="G2529" s="166" t="s">
        <v>3</v>
      </c>
    </row>
    <row r="2530" spans="1:7" ht="22.5" x14ac:dyDescent="0.25">
      <c r="A2530" s="167" t="s">
        <v>2555</v>
      </c>
      <c r="B2530" s="168" t="s">
        <v>2556</v>
      </c>
      <c r="C2530" s="167" t="s">
        <v>242</v>
      </c>
      <c r="D2530" s="167" t="s">
        <v>128</v>
      </c>
      <c r="E2530" s="169">
        <v>7.1099999999999994E-5</v>
      </c>
      <c r="F2530" s="170">
        <v>858021.87</v>
      </c>
      <c r="G2530" s="170">
        <v>61.005354957000002</v>
      </c>
    </row>
    <row r="2531" spans="1:7" x14ac:dyDescent="0.25">
      <c r="A2531" s="165"/>
      <c r="B2531" s="165"/>
      <c r="C2531" s="165"/>
      <c r="D2531" s="165"/>
      <c r="E2531" s="233" t="s">
        <v>1138</v>
      </c>
      <c r="F2531" s="233"/>
      <c r="G2531" s="171">
        <v>61.01</v>
      </c>
    </row>
    <row r="2532" spans="1:7" x14ac:dyDescent="0.25">
      <c r="A2532" s="165"/>
      <c r="B2532" s="165"/>
      <c r="C2532" s="165"/>
      <c r="D2532" s="165"/>
      <c r="E2532" s="234" t="s">
        <v>235</v>
      </c>
      <c r="F2532" s="234"/>
      <c r="G2532" s="172">
        <v>61</v>
      </c>
    </row>
    <row r="2533" spans="1:7" x14ac:dyDescent="0.25">
      <c r="A2533" s="165"/>
      <c r="B2533" s="165"/>
      <c r="C2533" s="165"/>
      <c r="D2533" s="165"/>
      <c r="E2533" s="234" t="s">
        <v>237</v>
      </c>
      <c r="F2533" s="234"/>
      <c r="G2533" s="172">
        <v>0</v>
      </c>
    </row>
    <row r="2534" spans="1:7" x14ac:dyDescent="0.25">
      <c r="A2534" s="165"/>
      <c r="B2534" s="165"/>
      <c r="C2534" s="165"/>
      <c r="D2534" s="165"/>
      <c r="E2534" s="234" t="s">
        <v>236</v>
      </c>
      <c r="F2534" s="234"/>
      <c r="G2534" s="172">
        <v>61</v>
      </c>
    </row>
    <row r="2535" spans="1:7" x14ac:dyDescent="0.25">
      <c r="A2535" s="165"/>
      <c r="B2535" s="165"/>
      <c r="C2535" s="230"/>
      <c r="D2535" s="230"/>
      <c r="E2535" s="165"/>
      <c r="F2535" s="165"/>
      <c r="G2535" s="165"/>
    </row>
    <row r="2536" spans="1:7" x14ac:dyDescent="0.25">
      <c r="A2536" s="231" t="s">
        <v>2559</v>
      </c>
      <c r="B2536" s="231"/>
      <c r="C2536" s="231"/>
      <c r="D2536" s="231"/>
      <c r="E2536" s="231"/>
      <c r="F2536" s="231"/>
      <c r="G2536" s="231"/>
    </row>
    <row r="2537" spans="1:7" ht="22.5" x14ac:dyDescent="0.25">
      <c r="A2537" s="232" t="s">
        <v>225</v>
      </c>
      <c r="B2537" s="232"/>
      <c r="C2537" s="166" t="s">
        <v>226</v>
      </c>
      <c r="D2537" s="166" t="s">
        <v>227</v>
      </c>
      <c r="E2537" s="166" t="s">
        <v>228</v>
      </c>
      <c r="F2537" s="166" t="s">
        <v>229</v>
      </c>
      <c r="G2537" s="166" t="s">
        <v>3</v>
      </c>
    </row>
    <row r="2538" spans="1:7" x14ac:dyDescent="0.25">
      <c r="A2538" s="167" t="s">
        <v>2181</v>
      </c>
      <c r="B2538" s="168" t="s">
        <v>2182</v>
      </c>
      <c r="C2538" s="167" t="s">
        <v>242</v>
      </c>
      <c r="D2538" s="167" t="s">
        <v>241</v>
      </c>
      <c r="E2538" s="169">
        <v>5.39</v>
      </c>
      <c r="F2538" s="170">
        <v>6.6243999999999996</v>
      </c>
      <c r="G2538" s="170">
        <v>35.705516000000003</v>
      </c>
    </row>
    <row r="2539" spans="1:7" x14ac:dyDescent="0.25">
      <c r="A2539" s="165"/>
      <c r="B2539" s="165"/>
      <c r="C2539" s="165"/>
      <c r="D2539" s="165"/>
      <c r="E2539" s="233" t="s">
        <v>230</v>
      </c>
      <c r="F2539" s="233"/>
      <c r="G2539" s="171">
        <v>35.71</v>
      </c>
    </row>
    <row r="2540" spans="1:7" x14ac:dyDescent="0.25">
      <c r="A2540" s="165"/>
      <c r="B2540" s="165"/>
      <c r="C2540" s="165"/>
      <c r="D2540" s="165"/>
      <c r="E2540" s="234" t="s">
        <v>235</v>
      </c>
      <c r="F2540" s="234"/>
      <c r="G2540" s="172">
        <v>37.58</v>
      </c>
    </row>
    <row r="2541" spans="1:7" x14ac:dyDescent="0.25">
      <c r="A2541" s="165"/>
      <c r="B2541" s="165"/>
      <c r="C2541" s="165"/>
      <c r="D2541" s="165"/>
      <c r="E2541" s="234" t="s">
        <v>237</v>
      </c>
      <c r="F2541" s="234"/>
      <c r="G2541" s="172">
        <v>1.87</v>
      </c>
    </row>
    <row r="2542" spans="1:7" x14ac:dyDescent="0.25">
      <c r="A2542" s="165"/>
      <c r="B2542" s="165"/>
      <c r="C2542" s="165"/>
      <c r="D2542" s="165"/>
      <c r="E2542" s="234" t="s">
        <v>236</v>
      </c>
      <c r="F2542" s="234"/>
      <c r="G2542" s="172">
        <v>37.58</v>
      </c>
    </row>
    <row r="2543" spans="1:7" x14ac:dyDescent="0.25">
      <c r="A2543" s="165"/>
      <c r="B2543" s="165"/>
      <c r="C2543" s="230"/>
      <c r="D2543" s="230"/>
      <c r="E2543" s="165"/>
      <c r="F2543" s="165"/>
      <c r="G2543" s="165"/>
    </row>
    <row r="2544" spans="1:7" x14ac:dyDescent="0.25">
      <c r="A2544" s="231" t="s">
        <v>2560</v>
      </c>
      <c r="B2544" s="231"/>
      <c r="C2544" s="231"/>
      <c r="D2544" s="231"/>
      <c r="E2544" s="231"/>
      <c r="F2544" s="231"/>
      <c r="G2544" s="231"/>
    </row>
    <row r="2545" spans="1:7" ht="22.5" x14ac:dyDescent="0.25">
      <c r="A2545" s="232" t="s">
        <v>243</v>
      </c>
      <c r="B2545" s="232"/>
      <c r="C2545" s="166" t="s">
        <v>226</v>
      </c>
      <c r="D2545" s="166" t="s">
        <v>227</v>
      </c>
      <c r="E2545" s="166" t="s">
        <v>228</v>
      </c>
      <c r="F2545" s="166" t="s">
        <v>229</v>
      </c>
      <c r="G2545" s="166" t="s">
        <v>3</v>
      </c>
    </row>
    <row r="2546" spans="1:7" ht="22.5" x14ac:dyDescent="0.25">
      <c r="A2546" s="167" t="s">
        <v>2561</v>
      </c>
      <c r="B2546" s="168" t="s">
        <v>2562</v>
      </c>
      <c r="C2546" s="167" t="s">
        <v>242</v>
      </c>
      <c r="D2546" s="167" t="s">
        <v>232</v>
      </c>
      <c r="E2546" s="169">
        <v>6.7000000000000002E-3</v>
      </c>
      <c r="F2546" s="170">
        <v>8.6889000000000003</v>
      </c>
      <c r="G2546" s="170">
        <v>5.8215629999999997E-2</v>
      </c>
    </row>
    <row r="2547" spans="1:7" x14ac:dyDescent="0.25">
      <c r="A2547" s="165"/>
      <c r="B2547" s="165"/>
      <c r="C2547" s="165"/>
      <c r="D2547" s="165"/>
      <c r="E2547" s="233" t="s">
        <v>244</v>
      </c>
      <c r="F2547" s="233"/>
      <c r="G2547" s="171">
        <v>0.06</v>
      </c>
    </row>
    <row r="2548" spans="1:7" x14ac:dyDescent="0.25">
      <c r="A2548" s="165"/>
      <c r="B2548" s="165"/>
      <c r="C2548" s="165"/>
      <c r="D2548" s="165"/>
      <c r="E2548" s="234" t="s">
        <v>235</v>
      </c>
      <c r="F2548" s="234"/>
      <c r="G2548" s="172">
        <v>0.12</v>
      </c>
    </row>
    <row r="2549" spans="1:7" x14ac:dyDescent="0.25">
      <c r="A2549" s="165"/>
      <c r="B2549" s="165"/>
      <c r="C2549" s="165"/>
      <c r="D2549" s="165"/>
      <c r="E2549" s="234" t="s">
        <v>259</v>
      </c>
      <c r="F2549" s="234"/>
      <c r="G2549" s="172">
        <v>0.06</v>
      </c>
    </row>
    <row r="2550" spans="1:7" x14ac:dyDescent="0.25">
      <c r="A2550" s="165"/>
      <c r="B2550" s="165"/>
      <c r="C2550" s="165"/>
      <c r="D2550" s="165"/>
      <c r="E2550" s="234" t="s">
        <v>236</v>
      </c>
      <c r="F2550" s="234"/>
      <c r="G2550" s="172">
        <v>0.12</v>
      </c>
    </row>
    <row r="2551" spans="1:7" x14ac:dyDescent="0.25">
      <c r="A2551" s="165"/>
      <c r="B2551" s="165"/>
      <c r="C2551" s="230"/>
      <c r="D2551" s="230"/>
      <c r="E2551" s="165"/>
      <c r="F2551" s="165"/>
      <c r="G2551" s="165"/>
    </row>
    <row r="2552" spans="1:7" x14ac:dyDescent="0.25">
      <c r="A2552" s="231" t="s">
        <v>2563</v>
      </c>
      <c r="B2552" s="231"/>
      <c r="C2552" s="231"/>
      <c r="D2552" s="231"/>
      <c r="E2552" s="231"/>
      <c r="F2552" s="231"/>
      <c r="G2552" s="231"/>
    </row>
    <row r="2553" spans="1:7" ht="22.5" x14ac:dyDescent="0.25">
      <c r="A2553" s="232" t="s">
        <v>1899</v>
      </c>
      <c r="B2553" s="232"/>
      <c r="C2553" s="166" t="s">
        <v>226</v>
      </c>
      <c r="D2553" s="166" t="s">
        <v>227</v>
      </c>
      <c r="E2553" s="166" t="s">
        <v>228</v>
      </c>
      <c r="F2553" s="166" t="s">
        <v>229</v>
      </c>
      <c r="G2553" s="166" t="s">
        <v>3</v>
      </c>
    </row>
    <row r="2554" spans="1:7" x14ac:dyDescent="0.25">
      <c r="A2554" s="167" t="s">
        <v>245</v>
      </c>
      <c r="B2554" s="168" t="s">
        <v>1900</v>
      </c>
      <c r="C2554" s="167" t="s">
        <v>242</v>
      </c>
      <c r="D2554" s="167" t="s">
        <v>232</v>
      </c>
      <c r="E2554" s="169">
        <v>1</v>
      </c>
      <c r="F2554" s="170">
        <v>2.83</v>
      </c>
      <c r="G2554" s="170">
        <v>2.83</v>
      </c>
    </row>
    <row r="2555" spans="1:7" ht="33.75" x14ac:dyDescent="0.25">
      <c r="A2555" s="167" t="s">
        <v>1944</v>
      </c>
      <c r="B2555" s="168" t="s">
        <v>1945</v>
      </c>
      <c r="C2555" s="167" t="s">
        <v>242</v>
      </c>
      <c r="D2555" s="167" t="s">
        <v>232</v>
      </c>
      <c r="E2555" s="169">
        <v>1</v>
      </c>
      <c r="F2555" s="170">
        <v>0.76</v>
      </c>
      <c r="G2555" s="170">
        <v>0.76</v>
      </c>
    </row>
    <row r="2556" spans="1:7" x14ac:dyDescent="0.25">
      <c r="A2556" s="167" t="s">
        <v>246</v>
      </c>
      <c r="B2556" s="168" t="s">
        <v>1903</v>
      </c>
      <c r="C2556" s="167" t="s">
        <v>242</v>
      </c>
      <c r="D2556" s="167" t="s">
        <v>232</v>
      </c>
      <c r="E2556" s="169">
        <v>1</v>
      </c>
      <c r="F2556" s="170">
        <v>0.81</v>
      </c>
      <c r="G2556" s="170">
        <v>0.81</v>
      </c>
    </row>
    <row r="2557" spans="1:7" ht="33.75" x14ac:dyDescent="0.25">
      <c r="A2557" s="167" t="s">
        <v>1946</v>
      </c>
      <c r="B2557" s="168" t="s">
        <v>1947</v>
      </c>
      <c r="C2557" s="167" t="s">
        <v>242</v>
      </c>
      <c r="D2557" s="167" t="s">
        <v>232</v>
      </c>
      <c r="E2557" s="169">
        <v>1</v>
      </c>
      <c r="F2557" s="170">
        <v>0.01</v>
      </c>
      <c r="G2557" s="170">
        <v>0.01</v>
      </c>
    </row>
    <row r="2558" spans="1:7" x14ac:dyDescent="0.25">
      <c r="A2558" s="167" t="s">
        <v>247</v>
      </c>
      <c r="B2558" s="168" t="s">
        <v>1906</v>
      </c>
      <c r="C2558" s="167" t="s">
        <v>242</v>
      </c>
      <c r="D2558" s="167" t="s">
        <v>232</v>
      </c>
      <c r="E2558" s="169">
        <v>1</v>
      </c>
      <c r="F2558" s="170">
        <v>0.06</v>
      </c>
      <c r="G2558" s="170">
        <v>0.06</v>
      </c>
    </row>
    <row r="2559" spans="1:7" x14ac:dyDescent="0.25">
      <c r="A2559" s="167" t="s">
        <v>248</v>
      </c>
      <c r="B2559" s="168" t="s">
        <v>1907</v>
      </c>
      <c r="C2559" s="167" t="s">
        <v>242</v>
      </c>
      <c r="D2559" s="167" t="s">
        <v>232</v>
      </c>
      <c r="E2559" s="169">
        <v>1</v>
      </c>
      <c r="F2559" s="170">
        <v>0.91</v>
      </c>
      <c r="G2559" s="170">
        <v>0.91</v>
      </c>
    </row>
    <row r="2560" spans="1:7" x14ac:dyDescent="0.25">
      <c r="A2560" s="165"/>
      <c r="B2560" s="165"/>
      <c r="C2560" s="165"/>
      <c r="D2560" s="165"/>
      <c r="E2560" s="233" t="s">
        <v>1908</v>
      </c>
      <c r="F2560" s="233"/>
      <c r="G2560" s="171">
        <v>5.38</v>
      </c>
    </row>
    <row r="2561" spans="1:7" ht="22.5" x14ac:dyDescent="0.25">
      <c r="A2561" s="232" t="s">
        <v>243</v>
      </c>
      <c r="B2561" s="232"/>
      <c r="C2561" s="166" t="s">
        <v>226</v>
      </c>
      <c r="D2561" s="166" t="s">
        <v>227</v>
      </c>
      <c r="E2561" s="166" t="s">
        <v>228</v>
      </c>
      <c r="F2561" s="166" t="s">
        <v>229</v>
      </c>
      <c r="G2561" s="166" t="s">
        <v>3</v>
      </c>
    </row>
    <row r="2562" spans="1:7" ht="22.5" x14ac:dyDescent="0.25">
      <c r="A2562" s="167" t="s">
        <v>2561</v>
      </c>
      <c r="B2562" s="168" t="s">
        <v>2562</v>
      </c>
      <c r="C2562" s="167" t="s">
        <v>242</v>
      </c>
      <c r="D2562" s="167" t="s">
        <v>232</v>
      </c>
      <c r="E2562" s="169">
        <v>1</v>
      </c>
      <c r="F2562" s="170">
        <v>8.6889000000000003</v>
      </c>
      <c r="G2562" s="170">
        <v>8.6889000000000003</v>
      </c>
    </row>
    <row r="2563" spans="1:7" x14ac:dyDescent="0.25">
      <c r="A2563" s="165"/>
      <c r="B2563" s="165"/>
      <c r="C2563" s="165"/>
      <c r="D2563" s="165"/>
      <c r="E2563" s="233" t="s">
        <v>244</v>
      </c>
      <c r="F2563" s="233"/>
      <c r="G2563" s="171">
        <v>8.69</v>
      </c>
    </row>
    <row r="2564" spans="1:7" ht="22.5" x14ac:dyDescent="0.25">
      <c r="A2564" s="232" t="s">
        <v>231</v>
      </c>
      <c r="B2564" s="232"/>
      <c r="C2564" s="166" t="s">
        <v>226</v>
      </c>
      <c r="D2564" s="166" t="s">
        <v>227</v>
      </c>
      <c r="E2564" s="166" t="s">
        <v>228</v>
      </c>
      <c r="F2564" s="166" t="s">
        <v>229</v>
      </c>
      <c r="G2564" s="166" t="s">
        <v>3</v>
      </c>
    </row>
    <row r="2565" spans="1:7" ht="33.75" x14ac:dyDescent="0.25">
      <c r="A2565" s="167" t="s">
        <v>2564</v>
      </c>
      <c r="B2565" s="168" t="s">
        <v>2565</v>
      </c>
      <c r="C2565" s="167" t="s">
        <v>242</v>
      </c>
      <c r="D2565" s="167" t="s">
        <v>232</v>
      </c>
      <c r="E2565" s="169">
        <v>1</v>
      </c>
      <c r="F2565" s="170">
        <v>0.06</v>
      </c>
      <c r="G2565" s="170">
        <v>0.06</v>
      </c>
    </row>
    <row r="2566" spans="1:7" x14ac:dyDescent="0.25">
      <c r="A2566" s="165"/>
      <c r="B2566" s="165"/>
      <c r="C2566" s="165"/>
      <c r="D2566" s="165"/>
      <c r="E2566" s="233" t="s">
        <v>234</v>
      </c>
      <c r="F2566" s="233"/>
      <c r="G2566" s="171">
        <v>0.06</v>
      </c>
    </row>
    <row r="2567" spans="1:7" x14ac:dyDescent="0.25">
      <c r="A2567" s="165"/>
      <c r="B2567" s="165"/>
      <c r="C2567" s="165"/>
      <c r="D2567" s="165"/>
      <c r="E2567" s="234" t="s">
        <v>235</v>
      </c>
      <c r="F2567" s="234"/>
      <c r="G2567" s="172">
        <v>23.63</v>
      </c>
    </row>
    <row r="2568" spans="1:7" x14ac:dyDescent="0.25">
      <c r="A2568" s="165"/>
      <c r="B2568" s="165"/>
      <c r="C2568" s="165"/>
      <c r="D2568" s="165"/>
      <c r="E2568" s="234" t="s">
        <v>259</v>
      </c>
      <c r="F2568" s="234"/>
      <c r="G2568" s="172">
        <v>9.5</v>
      </c>
    </row>
    <row r="2569" spans="1:7" x14ac:dyDescent="0.25">
      <c r="A2569" s="165"/>
      <c r="B2569" s="165"/>
      <c r="C2569" s="165"/>
      <c r="D2569" s="165"/>
      <c r="E2569" s="234" t="s">
        <v>236</v>
      </c>
      <c r="F2569" s="234"/>
      <c r="G2569" s="172">
        <v>23.63</v>
      </c>
    </row>
    <row r="2570" spans="1:7" x14ac:dyDescent="0.25">
      <c r="A2570" s="165"/>
      <c r="B2570" s="165"/>
      <c r="C2570" s="230"/>
      <c r="D2570" s="230"/>
      <c r="E2570" s="165"/>
      <c r="F2570" s="165"/>
      <c r="G2570" s="165"/>
    </row>
    <row r="2571" spans="1:7" x14ac:dyDescent="0.25">
      <c r="A2571" s="231" t="s">
        <v>2566</v>
      </c>
      <c r="B2571" s="231"/>
      <c r="C2571" s="231"/>
      <c r="D2571" s="231"/>
      <c r="E2571" s="231"/>
      <c r="F2571" s="231"/>
      <c r="G2571" s="231"/>
    </row>
    <row r="2572" spans="1:7" ht="22.5" x14ac:dyDescent="0.25">
      <c r="A2572" s="232" t="s">
        <v>231</v>
      </c>
      <c r="B2572" s="232"/>
      <c r="C2572" s="166" t="s">
        <v>226</v>
      </c>
      <c r="D2572" s="166" t="s">
        <v>227</v>
      </c>
      <c r="E2572" s="166" t="s">
        <v>228</v>
      </c>
      <c r="F2572" s="166" t="s">
        <v>229</v>
      </c>
      <c r="G2572" s="166" t="s">
        <v>3</v>
      </c>
    </row>
    <row r="2573" spans="1:7" ht="33.75" x14ac:dyDescent="0.25">
      <c r="A2573" s="167" t="s">
        <v>2567</v>
      </c>
      <c r="B2573" s="168" t="s">
        <v>2568</v>
      </c>
      <c r="C2573" s="167" t="s">
        <v>242</v>
      </c>
      <c r="D2573" s="167" t="s">
        <v>232</v>
      </c>
      <c r="E2573" s="169">
        <v>1</v>
      </c>
      <c r="F2573" s="170">
        <v>51.82</v>
      </c>
      <c r="G2573" s="170">
        <v>51.82</v>
      </c>
    </row>
    <row r="2574" spans="1:7" ht="33.75" x14ac:dyDescent="0.25">
      <c r="A2574" s="167" t="s">
        <v>2569</v>
      </c>
      <c r="B2574" s="168" t="s">
        <v>2570</v>
      </c>
      <c r="C2574" s="167" t="s">
        <v>242</v>
      </c>
      <c r="D2574" s="167" t="s">
        <v>232</v>
      </c>
      <c r="E2574" s="169">
        <v>1</v>
      </c>
      <c r="F2574" s="170">
        <v>9.6</v>
      </c>
      <c r="G2574" s="170">
        <v>9.6</v>
      </c>
    </row>
    <row r="2575" spans="1:7" ht="33.75" x14ac:dyDescent="0.25">
      <c r="A2575" s="167" t="s">
        <v>2571</v>
      </c>
      <c r="B2575" s="168" t="s">
        <v>2572</v>
      </c>
      <c r="C2575" s="167" t="s">
        <v>242</v>
      </c>
      <c r="D2575" s="167" t="s">
        <v>232</v>
      </c>
      <c r="E2575" s="169">
        <v>1</v>
      </c>
      <c r="F2575" s="170">
        <v>61</v>
      </c>
      <c r="G2575" s="170">
        <v>61</v>
      </c>
    </row>
    <row r="2576" spans="1:7" ht="33.75" x14ac:dyDescent="0.25">
      <c r="A2576" s="167" t="s">
        <v>2573</v>
      </c>
      <c r="B2576" s="168" t="s">
        <v>2574</v>
      </c>
      <c r="C2576" s="167" t="s">
        <v>242</v>
      </c>
      <c r="D2576" s="167" t="s">
        <v>232</v>
      </c>
      <c r="E2576" s="169">
        <v>1</v>
      </c>
      <c r="F2576" s="170">
        <v>35.71</v>
      </c>
      <c r="G2576" s="170">
        <v>35.71</v>
      </c>
    </row>
    <row r="2577" spans="1:7" ht="22.5" x14ac:dyDescent="0.25">
      <c r="A2577" s="167" t="s">
        <v>2575</v>
      </c>
      <c r="B2577" s="168" t="s">
        <v>2576</v>
      </c>
      <c r="C2577" s="167" t="s">
        <v>242</v>
      </c>
      <c r="D2577" s="167" t="s">
        <v>232</v>
      </c>
      <c r="E2577" s="169">
        <v>1</v>
      </c>
      <c r="F2577" s="170">
        <v>14.13</v>
      </c>
      <c r="G2577" s="170">
        <v>14.13</v>
      </c>
    </row>
    <row r="2578" spans="1:7" x14ac:dyDescent="0.25">
      <c r="A2578" s="165"/>
      <c r="B2578" s="165"/>
      <c r="C2578" s="165"/>
      <c r="D2578" s="165"/>
      <c r="E2578" s="233" t="s">
        <v>234</v>
      </c>
      <c r="F2578" s="233"/>
      <c r="G2578" s="171">
        <v>172.26</v>
      </c>
    </row>
    <row r="2579" spans="1:7" x14ac:dyDescent="0.25">
      <c r="A2579" s="165"/>
      <c r="B2579" s="165"/>
      <c r="C2579" s="165"/>
      <c r="D2579" s="165"/>
      <c r="E2579" s="234" t="s">
        <v>235</v>
      </c>
      <c r="F2579" s="234"/>
      <c r="G2579" s="172">
        <v>183.63</v>
      </c>
    </row>
    <row r="2580" spans="1:7" x14ac:dyDescent="0.25">
      <c r="A2580" s="165"/>
      <c r="B2580" s="165"/>
      <c r="C2580" s="165"/>
      <c r="D2580" s="165"/>
      <c r="E2580" s="234" t="s">
        <v>259</v>
      </c>
      <c r="F2580" s="234"/>
      <c r="G2580" s="172">
        <v>11.37</v>
      </c>
    </row>
    <row r="2581" spans="1:7" x14ac:dyDescent="0.25">
      <c r="A2581" s="165"/>
      <c r="B2581" s="165"/>
      <c r="C2581" s="165"/>
      <c r="D2581" s="165"/>
      <c r="E2581" s="234" t="s">
        <v>236</v>
      </c>
      <c r="F2581" s="234"/>
      <c r="G2581" s="172">
        <v>183.63</v>
      </c>
    </row>
    <row r="2582" spans="1:7" x14ac:dyDescent="0.25">
      <c r="A2582" s="165"/>
      <c r="B2582" s="165"/>
      <c r="C2582" s="230"/>
      <c r="D2582" s="230"/>
      <c r="E2582" s="165"/>
      <c r="F2582" s="165"/>
      <c r="G2582" s="165"/>
    </row>
    <row r="2583" spans="1:7" x14ac:dyDescent="0.25">
      <c r="A2583" s="231" t="s">
        <v>2577</v>
      </c>
      <c r="B2583" s="231"/>
      <c r="C2583" s="231"/>
      <c r="D2583" s="231"/>
      <c r="E2583" s="231"/>
      <c r="F2583" s="231"/>
      <c r="G2583" s="231"/>
    </row>
    <row r="2584" spans="1:7" ht="22.5" x14ac:dyDescent="0.25">
      <c r="A2584" s="232" t="s">
        <v>225</v>
      </c>
      <c r="B2584" s="232"/>
      <c r="C2584" s="166" t="s">
        <v>226</v>
      </c>
      <c r="D2584" s="166" t="s">
        <v>227</v>
      </c>
      <c r="E2584" s="166" t="s">
        <v>228</v>
      </c>
      <c r="F2584" s="166" t="s">
        <v>229</v>
      </c>
      <c r="G2584" s="166" t="s">
        <v>3</v>
      </c>
    </row>
    <row r="2585" spans="1:7" ht="22.5" x14ac:dyDescent="0.25">
      <c r="A2585" s="167" t="s">
        <v>331</v>
      </c>
      <c r="B2585" s="168" t="s">
        <v>332</v>
      </c>
      <c r="C2585" s="167" t="s">
        <v>242</v>
      </c>
      <c r="D2585" s="167" t="s">
        <v>127</v>
      </c>
      <c r="E2585" s="169">
        <v>1.1599999999999999</v>
      </c>
      <c r="F2585" s="170">
        <v>75</v>
      </c>
      <c r="G2585" s="170">
        <v>87</v>
      </c>
    </row>
    <row r="2586" spans="1:7" x14ac:dyDescent="0.25">
      <c r="A2586" s="167" t="s">
        <v>1951</v>
      </c>
      <c r="B2586" s="168" t="s">
        <v>1952</v>
      </c>
      <c r="C2586" s="167" t="s">
        <v>242</v>
      </c>
      <c r="D2586" s="167" t="s">
        <v>238</v>
      </c>
      <c r="E2586" s="169">
        <v>116.4</v>
      </c>
      <c r="F2586" s="170">
        <v>1.8049999999999999</v>
      </c>
      <c r="G2586" s="170">
        <v>210.102</v>
      </c>
    </row>
    <row r="2587" spans="1:7" x14ac:dyDescent="0.25">
      <c r="A2587" s="167" t="s">
        <v>329</v>
      </c>
      <c r="B2587" s="168" t="s">
        <v>330</v>
      </c>
      <c r="C2587" s="167" t="s">
        <v>242</v>
      </c>
      <c r="D2587" s="167" t="s">
        <v>238</v>
      </c>
      <c r="E2587" s="169">
        <v>261.89</v>
      </c>
      <c r="F2587" s="170">
        <v>0.9</v>
      </c>
      <c r="G2587" s="170">
        <v>235.70099999999999</v>
      </c>
    </row>
    <row r="2588" spans="1:7" x14ac:dyDescent="0.25">
      <c r="A2588" s="165"/>
      <c r="B2588" s="165"/>
      <c r="C2588" s="165"/>
      <c r="D2588" s="165"/>
      <c r="E2588" s="233" t="s">
        <v>230</v>
      </c>
      <c r="F2588" s="233"/>
      <c r="G2588" s="171">
        <v>532.79999999999995</v>
      </c>
    </row>
    <row r="2589" spans="1:7" ht="22.5" x14ac:dyDescent="0.25">
      <c r="A2589" s="232" t="s">
        <v>231</v>
      </c>
      <c r="B2589" s="232"/>
      <c r="C2589" s="166" t="s">
        <v>226</v>
      </c>
      <c r="D2589" s="166" t="s">
        <v>227</v>
      </c>
      <c r="E2589" s="166" t="s">
        <v>228</v>
      </c>
      <c r="F2589" s="166" t="s">
        <v>229</v>
      </c>
      <c r="G2589" s="166" t="s">
        <v>3</v>
      </c>
    </row>
    <row r="2590" spans="1:7" x14ac:dyDescent="0.25">
      <c r="A2590" s="167" t="s">
        <v>328</v>
      </c>
      <c r="B2590" s="168" t="s">
        <v>233</v>
      </c>
      <c r="C2590" s="167" t="s">
        <v>242</v>
      </c>
      <c r="D2590" s="167" t="s">
        <v>232</v>
      </c>
      <c r="E2590" s="169">
        <v>11.23</v>
      </c>
      <c r="F2590" s="170">
        <v>12.64</v>
      </c>
      <c r="G2590" s="170">
        <v>141.94720000000001</v>
      </c>
    </row>
    <row r="2591" spans="1:7" x14ac:dyDescent="0.25">
      <c r="A2591" s="165"/>
      <c r="B2591" s="165"/>
      <c r="C2591" s="165"/>
      <c r="D2591" s="165"/>
      <c r="E2591" s="233" t="s">
        <v>234</v>
      </c>
      <c r="F2591" s="233"/>
      <c r="G2591" s="171">
        <v>141.94999999999999</v>
      </c>
    </row>
    <row r="2592" spans="1:7" x14ac:dyDescent="0.25">
      <c r="A2592" s="165"/>
      <c r="B2592" s="165"/>
      <c r="C2592" s="165"/>
      <c r="D2592" s="165"/>
      <c r="E2592" s="234" t="s">
        <v>235</v>
      </c>
      <c r="F2592" s="234"/>
      <c r="G2592" s="172">
        <v>762.85</v>
      </c>
    </row>
    <row r="2593" spans="1:7" x14ac:dyDescent="0.25">
      <c r="A2593" s="165"/>
      <c r="B2593" s="165"/>
      <c r="C2593" s="165"/>
      <c r="D2593" s="165"/>
      <c r="E2593" s="234" t="s">
        <v>259</v>
      </c>
      <c r="F2593" s="234"/>
      <c r="G2593" s="172">
        <v>88.1</v>
      </c>
    </row>
    <row r="2594" spans="1:7" x14ac:dyDescent="0.25">
      <c r="A2594" s="165"/>
      <c r="B2594" s="165"/>
      <c r="C2594" s="165"/>
      <c r="D2594" s="165"/>
      <c r="E2594" s="234" t="s">
        <v>236</v>
      </c>
      <c r="F2594" s="234"/>
      <c r="G2594" s="172">
        <v>762.85</v>
      </c>
    </row>
    <row r="2595" spans="1:7" x14ac:dyDescent="0.25">
      <c r="A2595" s="165"/>
      <c r="B2595" s="165"/>
      <c r="C2595" s="230"/>
      <c r="D2595" s="230"/>
      <c r="E2595" s="165"/>
      <c r="F2595" s="165"/>
      <c r="G2595" s="165"/>
    </row>
    <row r="2596" spans="1:7" x14ac:dyDescent="0.25">
      <c r="A2596" s="231" t="s">
        <v>2578</v>
      </c>
      <c r="B2596" s="231"/>
      <c r="C2596" s="231"/>
      <c r="D2596" s="231"/>
      <c r="E2596" s="231"/>
      <c r="F2596" s="231"/>
      <c r="G2596" s="231"/>
    </row>
    <row r="2597" spans="1:7" ht="22.5" x14ac:dyDescent="0.25">
      <c r="A2597" s="232" t="s">
        <v>225</v>
      </c>
      <c r="B2597" s="232"/>
      <c r="C2597" s="166" t="s">
        <v>226</v>
      </c>
      <c r="D2597" s="166" t="s">
        <v>227</v>
      </c>
      <c r="E2597" s="166" t="s">
        <v>228</v>
      </c>
      <c r="F2597" s="166" t="s">
        <v>229</v>
      </c>
      <c r="G2597" s="166" t="s">
        <v>3</v>
      </c>
    </row>
    <row r="2598" spans="1:7" x14ac:dyDescent="0.25">
      <c r="A2598" s="167" t="s">
        <v>2028</v>
      </c>
      <c r="B2598" s="168" t="s">
        <v>2029</v>
      </c>
      <c r="C2598" s="167" t="s">
        <v>242</v>
      </c>
      <c r="D2598" s="167" t="s">
        <v>128</v>
      </c>
      <c r="E2598" s="169">
        <v>1</v>
      </c>
      <c r="F2598" s="170">
        <v>6.4574999999999996</v>
      </c>
      <c r="G2598" s="170">
        <v>6.4574999999999996</v>
      </c>
    </row>
    <row r="2599" spans="1:7" x14ac:dyDescent="0.25">
      <c r="A2599" s="165"/>
      <c r="B2599" s="165"/>
      <c r="C2599" s="165"/>
      <c r="D2599" s="165"/>
      <c r="E2599" s="233" t="s">
        <v>230</v>
      </c>
      <c r="F2599" s="233"/>
      <c r="G2599" s="171">
        <v>6.46</v>
      </c>
    </row>
    <row r="2600" spans="1:7" ht="22.5" x14ac:dyDescent="0.25">
      <c r="A2600" s="232" t="s">
        <v>231</v>
      </c>
      <c r="B2600" s="232"/>
      <c r="C2600" s="166" t="s">
        <v>226</v>
      </c>
      <c r="D2600" s="166" t="s">
        <v>227</v>
      </c>
      <c r="E2600" s="166" t="s">
        <v>228</v>
      </c>
      <c r="F2600" s="166" t="s">
        <v>229</v>
      </c>
      <c r="G2600" s="166" t="s">
        <v>3</v>
      </c>
    </row>
    <row r="2601" spans="1:7" ht="22.5" x14ac:dyDescent="0.25">
      <c r="A2601" s="167" t="s">
        <v>1666</v>
      </c>
      <c r="B2601" s="168" t="s">
        <v>1667</v>
      </c>
      <c r="C2601" s="167" t="s">
        <v>242</v>
      </c>
      <c r="D2601" s="167" t="s">
        <v>232</v>
      </c>
      <c r="E2601" s="169">
        <v>0.2</v>
      </c>
      <c r="F2601" s="170">
        <v>13.09</v>
      </c>
      <c r="G2601" s="170">
        <v>2.6179999999999999</v>
      </c>
    </row>
    <row r="2602" spans="1:7" x14ac:dyDescent="0.25">
      <c r="A2602" s="167" t="s">
        <v>1668</v>
      </c>
      <c r="B2602" s="168" t="s">
        <v>1669</v>
      </c>
      <c r="C2602" s="167" t="s">
        <v>242</v>
      </c>
      <c r="D2602" s="167" t="s">
        <v>232</v>
      </c>
      <c r="E2602" s="169">
        <v>0.2</v>
      </c>
      <c r="F2602" s="170">
        <v>15.31</v>
      </c>
      <c r="G2602" s="170">
        <v>3.0619999999999998</v>
      </c>
    </row>
    <row r="2603" spans="1:7" x14ac:dyDescent="0.25">
      <c r="A2603" s="165"/>
      <c r="B2603" s="165"/>
      <c r="C2603" s="165"/>
      <c r="D2603" s="165"/>
      <c r="E2603" s="233" t="s">
        <v>234</v>
      </c>
      <c r="F2603" s="233"/>
      <c r="G2603" s="171">
        <v>5.68</v>
      </c>
    </row>
    <row r="2604" spans="1:7" x14ac:dyDescent="0.25">
      <c r="A2604" s="165"/>
      <c r="B2604" s="165"/>
      <c r="C2604" s="165"/>
      <c r="D2604" s="165"/>
      <c r="E2604" s="234" t="s">
        <v>235</v>
      </c>
      <c r="F2604" s="234"/>
      <c r="G2604" s="172">
        <v>15.51</v>
      </c>
    </row>
    <row r="2605" spans="1:7" x14ac:dyDescent="0.25">
      <c r="A2605" s="165"/>
      <c r="B2605" s="165"/>
      <c r="C2605" s="165"/>
      <c r="D2605" s="165"/>
      <c r="E2605" s="234" t="s">
        <v>259</v>
      </c>
      <c r="F2605" s="234"/>
      <c r="G2605" s="172">
        <v>3.37</v>
      </c>
    </row>
    <row r="2606" spans="1:7" x14ac:dyDescent="0.25">
      <c r="A2606" s="165"/>
      <c r="B2606" s="165"/>
      <c r="C2606" s="165"/>
      <c r="D2606" s="165"/>
      <c r="E2606" s="234" t="s">
        <v>236</v>
      </c>
      <c r="F2606" s="234"/>
      <c r="G2606" s="172">
        <v>15.51</v>
      </c>
    </row>
    <row r="2607" spans="1:7" x14ac:dyDescent="0.25">
      <c r="A2607" s="165"/>
      <c r="B2607" s="165"/>
      <c r="C2607" s="230"/>
      <c r="D2607" s="230"/>
      <c r="E2607" s="165"/>
      <c r="F2607" s="165"/>
      <c r="G2607" s="165"/>
    </row>
    <row r="2608" spans="1:7" x14ac:dyDescent="0.25">
      <c r="A2608" s="231" t="s">
        <v>2579</v>
      </c>
      <c r="B2608" s="231"/>
      <c r="C2608" s="231"/>
      <c r="D2608" s="231"/>
      <c r="E2608" s="231"/>
      <c r="F2608" s="231"/>
      <c r="G2608" s="231"/>
    </row>
    <row r="2609" spans="1:7" ht="22.5" x14ac:dyDescent="0.25">
      <c r="A2609" s="232" t="s">
        <v>225</v>
      </c>
      <c r="B2609" s="232"/>
      <c r="C2609" s="166" t="s">
        <v>226</v>
      </c>
      <c r="D2609" s="166" t="s">
        <v>227</v>
      </c>
      <c r="E2609" s="166" t="s">
        <v>228</v>
      </c>
      <c r="F2609" s="166" t="s">
        <v>229</v>
      </c>
      <c r="G2609" s="166" t="s">
        <v>3</v>
      </c>
    </row>
    <row r="2610" spans="1:7" x14ac:dyDescent="0.25">
      <c r="A2610" s="167" t="s">
        <v>2580</v>
      </c>
      <c r="B2610" s="168" t="s">
        <v>2581</v>
      </c>
      <c r="C2610" s="167" t="s">
        <v>242</v>
      </c>
      <c r="D2610" s="167" t="s">
        <v>128</v>
      </c>
      <c r="E2610" s="169">
        <v>1</v>
      </c>
      <c r="F2610" s="170">
        <v>9.0701000000000001</v>
      </c>
      <c r="G2610" s="170">
        <v>9.0701000000000001</v>
      </c>
    </row>
    <row r="2611" spans="1:7" x14ac:dyDescent="0.25">
      <c r="A2611" s="165"/>
      <c r="B2611" s="165"/>
      <c r="C2611" s="165"/>
      <c r="D2611" s="165"/>
      <c r="E2611" s="233" t="s">
        <v>230</v>
      </c>
      <c r="F2611" s="233"/>
      <c r="G2611" s="171">
        <v>9.07</v>
      </c>
    </row>
    <row r="2612" spans="1:7" ht="22.5" x14ac:dyDescent="0.25">
      <c r="A2612" s="232" t="s">
        <v>231</v>
      </c>
      <c r="B2612" s="232"/>
      <c r="C2612" s="166" t="s">
        <v>226</v>
      </c>
      <c r="D2612" s="166" t="s">
        <v>227</v>
      </c>
      <c r="E2612" s="166" t="s">
        <v>228</v>
      </c>
      <c r="F2612" s="166" t="s">
        <v>229</v>
      </c>
      <c r="G2612" s="166" t="s">
        <v>3</v>
      </c>
    </row>
    <row r="2613" spans="1:7" ht="22.5" x14ac:dyDescent="0.25">
      <c r="A2613" s="167" t="s">
        <v>1666</v>
      </c>
      <c r="B2613" s="168" t="s">
        <v>1667</v>
      </c>
      <c r="C2613" s="167" t="s">
        <v>242</v>
      </c>
      <c r="D2613" s="167" t="s">
        <v>232</v>
      </c>
      <c r="E2613" s="169">
        <v>0.25</v>
      </c>
      <c r="F2613" s="170">
        <v>13.09</v>
      </c>
      <c r="G2613" s="170">
        <v>3.2725</v>
      </c>
    </row>
    <row r="2614" spans="1:7" x14ac:dyDescent="0.25">
      <c r="A2614" s="167" t="s">
        <v>1668</v>
      </c>
      <c r="B2614" s="168" t="s">
        <v>1669</v>
      </c>
      <c r="C2614" s="167" t="s">
        <v>242</v>
      </c>
      <c r="D2614" s="167" t="s">
        <v>232</v>
      </c>
      <c r="E2614" s="169">
        <v>0.25</v>
      </c>
      <c r="F2614" s="170">
        <v>15.31</v>
      </c>
      <c r="G2614" s="170">
        <v>3.8275000000000001</v>
      </c>
    </row>
    <row r="2615" spans="1:7" x14ac:dyDescent="0.25">
      <c r="A2615" s="165"/>
      <c r="B2615" s="165"/>
      <c r="C2615" s="165"/>
      <c r="D2615" s="165"/>
      <c r="E2615" s="233" t="s">
        <v>234</v>
      </c>
      <c r="F2615" s="233"/>
      <c r="G2615" s="171">
        <v>7.1</v>
      </c>
    </row>
    <row r="2616" spans="1:7" x14ac:dyDescent="0.25">
      <c r="A2616" s="165"/>
      <c r="B2616" s="165"/>
      <c r="C2616" s="165"/>
      <c r="D2616" s="165"/>
      <c r="E2616" s="234" t="s">
        <v>235</v>
      </c>
      <c r="F2616" s="234"/>
      <c r="G2616" s="172">
        <v>20.86</v>
      </c>
    </row>
    <row r="2617" spans="1:7" x14ac:dyDescent="0.25">
      <c r="A2617" s="165"/>
      <c r="B2617" s="165"/>
      <c r="C2617" s="165"/>
      <c r="D2617" s="165"/>
      <c r="E2617" s="234" t="s">
        <v>259</v>
      </c>
      <c r="F2617" s="234"/>
      <c r="G2617" s="172">
        <v>4.6900000000000004</v>
      </c>
    </row>
    <row r="2618" spans="1:7" x14ac:dyDescent="0.25">
      <c r="A2618" s="165"/>
      <c r="B2618" s="165"/>
      <c r="C2618" s="165"/>
      <c r="D2618" s="165"/>
      <c r="E2618" s="234" t="s">
        <v>236</v>
      </c>
      <c r="F2618" s="234"/>
      <c r="G2618" s="172">
        <v>20.86</v>
      </c>
    </row>
    <row r="2619" spans="1:7" x14ac:dyDescent="0.25">
      <c r="A2619" s="165"/>
      <c r="B2619" s="165"/>
      <c r="C2619" s="230"/>
      <c r="D2619" s="230"/>
      <c r="E2619" s="165"/>
      <c r="F2619" s="165"/>
      <c r="G2619" s="165"/>
    </row>
    <row r="2620" spans="1:7" x14ac:dyDescent="0.25">
      <c r="A2620" s="231" t="s">
        <v>2582</v>
      </c>
      <c r="B2620" s="231"/>
      <c r="C2620" s="231"/>
      <c r="D2620" s="231"/>
      <c r="E2620" s="231"/>
      <c r="F2620" s="231"/>
      <c r="G2620" s="231"/>
    </row>
    <row r="2621" spans="1:7" ht="22.5" x14ac:dyDescent="0.25">
      <c r="A2621" s="232" t="s">
        <v>225</v>
      </c>
      <c r="B2621" s="232"/>
      <c r="C2621" s="166" t="s">
        <v>226</v>
      </c>
      <c r="D2621" s="166" t="s">
        <v>227</v>
      </c>
      <c r="E2621" s="166" t="s">
        <v>228</v>
      </c>
      <c r="F2621" s="166" t="s">
        <v>229</v>
      </c>
      <c r="G2621" s="166" t="s">
        <v>3</v>
      </c>
    </row>
    <row r="2622" spans="1:7" ht="22.5" x14ac:dyDescent="0.25">
      <c r="A2622" s="167" t="s">
        <v>2026</v>
      </c>
      <c r="B2622" s="168" t="s">
        <v>2027</v>
      </c>
      <c r="C2622" s="167" t="s">
        <v>242</v>
      </c>
      <c r="D2622" s="167" t="s">
        <v>128</v>
      </c>
      <c r="E2622" s="169">
        <v>1</v>
      </c>
      <c r="F2622" s="170">
        <v>5.55</v>
      </c>
      <c r="G2622" s="170">
        <v>5.55</v>
      </c>
    </row>
    <row r="2623" spans="1:7" x14ac:dyDescent="0.25">
      <c r="A2623" s="165"/>
      <c r="B2623" s="165"/>
      <c r="C2623" s="165"/>
      <c r="D2623" s="165"/>
      <c r="E2623" s="233" t="s">
        <v>230</v>
      </c>
      <c r="F2623" s="233"/>
      <c r="G2623" s="171">
        <v>5.55</v>
      </c>
    </row>
    <row r="2624" spans="1:7" ht="22.5" x14ac:dyDescent="0.25">
      <c r="A2624" s="232" t="s">
        <v>231</v>
      </c>
      <c r="B2624" s="232"/>
      <c r="C2624" s="166" t="s">
        <v>226</v>
      </c>
      <c r="D2624" s="166" t="s">
        <v>227</v>
      </c>
      <c r="E2624" s="166" t="s">
        <v>228</v>
      </c>
      <c r="F2624" s="166" t="s">
        <v>229</v>
      </c>
      <c r="G2624" s="166" t="s">
        <v>3</v>
      </c>
    </row>
    <row r="2625" spans="1:7" ht="22.5" x14ac:dyDescent="0.25">
      <c r="A2625" s="167" t="s">
        <v>1666</v>
      </c>
      <c r="B2625" s="168" t="s">
        <v>1667</v>
      </c>
      <c r="C2625" s="167" t="s">
        <v>242</v>
      </c>
      <c r="D2625" s="167" t="s">
        <v>232</v>
      </c>
      <c r="E2625" s="169">
        <v>0.2</v>
      </c>
      <c r="F2625" s="170">
        <v>13.09</v>
      </c>
      <c r="G2625" s="170">
        <v>2.6179999999999999</v>
      </c>
    </row>
    <row r="2626" spans="1:7" x14ac:dyDescent="0.25">
      <c r="A2626" s="167" t="s">
        <v>1668</v>
      </c>
      <c r="B2626" s="168" t="s">
        <v>1669</v>
      </c>
      <c r="C2626" s="167" t="s">
        <v>242</v>
      </c>
      <c r="D2626" s="167" t="s">
        <v>232</v>
      </c>
      <c r="E2626" s="169">
        <v>0.2</v>
      </c>
      <c r="F2626" s="170">
        <v>15.31</v>
      </c>
      <c r="G2626" s="170">
        <v>3.0619999999999998</v>
      </c>
    </row>
    <row r="2627" spans="1:7" x14ac:dyDescent="0.25">
      <c r="A2627" s="165"/>
      <c r="B2627" s="165"/>
      <c r="C2627" s="165"/>
      <c r="D2627" s="165"/>
      <c r="E2627" s="233" t="s">
        <v>234</v>
      </c>
      <c r="F2627" s="233"/>
      <c r="G2627" s="171">
        <v>5.68</v>
      </c>
    </row>
    <row r="2628" spans="1:7" x14ac:dyDescent="0.25">
      <c r="A2628" s="165"/>
      <c r="B2628" s="165"/>
      <c r="C2628" s="165"/>
      <c r="D2628" s="165"/>
      <c r="E2628" s="234" t="s">
        <v>235</v>
      </c>
      <c r="F2628" s="234"/>
      <c r="G2628" s="172">
        <v>14.6</v>
      </c>
    </row>
    <row r="2629" spans="1:7" x14ac:dyDescent="0.25">
      <c r="A2629" s="165"/>
      <c r="B2629" s="165"/>
      <c r="C2629" s="165"/>
      <c r="D2629" s="165"/>
      <c r="E2629" s="234" t="s">
        <v>259</v>
      </c>
      <c r="F2629" s="234"/>
      <c r="G2629" s="172">
        <v>3.37</v>
      </c>
    </row>
    <row r="2630" spans="1:7" x14ac:dyDescent="0.25">
      <c r="A2630" s="165"/>
      <c r="B2630" s="165"/>
      <c r="C2630" s="165"/>
      <c r="D2630" s="165"/>
      <c r="E2630" s="234" t="s">
        <v>236</v>
      </c>
      <c r="F2630" s="234"/>
      <c r="G2630" s="172">
        <v>14.6</v>
      </c>
    </row>
    <row r="2631" spans="1:7" x14ac:dyDescent="0.25">
      <c r="A2631" s="165"/>
      <c r="B2631" s="165"/>
      <c r="C2631" s="230"/>
      <c r="D2631" s="230"/>
      <c r="E2631" s="165"/>
      <c r="F2631" s="165"/>
      <c r="G2631" s="165"/>
    </row>
    <row r="2632" spans="1:7" x14ac:dyDescent="0.25">
      <c r="A2632" s="231" t="s">
        <v>2583</v>
      </c>
      <c r="B2632" s="231"/>
      <c r="C2632" s="231"/>
      <c r="D2632" s="231"/>
      <c r="E2632" s="231"/>
      <c r="F2632" s="231"/>
      <c r="G2632" s="231"/>
    </row>
    <row r="2633" spans="1:7" ht="22.5" x14ac:dyDescent="0.25">
      <c r="A2633" s="232" t="s">
        <v>225</v>
      </c>
      <c r="B2633" s="232"/>
      <c r="C2633" s="166" t="s">
        <v>226</v>
      </c>
      <c r="D2633" s="166" t="s">
        <v>227</v>
      </c>
      <c r="E2633" s="166" t="s">
        <v>228</v>
      </c>
      <c r="F2633" s="166" t="s">
        <v>229</v>
      </c>
      <c r="G2633" s="166" t="s">
        <v>3</v>
      </c>
    </row>
    <row r="2634" spans="1:7" ht="33.75" x14ac:dyDescent="0.25">
      <c r="A2634" s="167" t="s">
        <v>1840</v>
      </c>
      <c r="B2634" s="168" t="s">
        <v>1841</v>
      </c>
      <c r="C2634" s="167" t="s">
        <v>242</v>
      </c>
      <c r="D2634" s="167" t="s">
        <v>128</v>
      </c>
      <c r="E2634" s="169">
        <v>2</v>
      </c>
      <c r="F2634" s="170">
        <v>0.25269999999999998</v>
      </c>
      <c r="G2634" s="170">
        <v>0.50539999999999996</v>
      </c>
    </row>
    <row r="2635" spans="1:7" ht="22.5" x14ac:dyDescent="0.25">
      <c r="A2635" s="167" t="s">
        <v>1842</v>
      </c>
      <c r="B2635" s="168" t="s">
        <v>1843</v>
      </c>
      <c r="C2635" s="167" t="s">
        <v>242</v>
      </c>
      <c r="D2635" s="167" t="s">
        <v>128</v>
      </c>
      <c r="E2635" s="169">
        <v>1</v>
      </c>
      <c r="F2635" s="170">
        <v>7.45</v>
      </c>
      <c r="G2635" s="170">
        <v>7.45</v>
      </c>
    </row>
    <row r="2636" spans="1:7" x14ac:dyDescent="0.25">
      <c r="A2636" s="165"/>
      <c r="B2636" s="165"/>
      <c r="C2636" s="165"/>
      <c r="D2636" s="165"/>
      <c r="E2636" s="233" t="s">
        <v>230</v>
      </c>
      <c r="F2636" s="233"/>
      <c r="G2636" s="171">
        <v>7.96</v>
      </c>
    </row>
    <row r="2637" spans="1:7" ht="22.5" x14ac:dyDescent="0.25">
      <c r="A2637" s="232" t="s">
        <v>231</v>
      </c>
      <c r="B2637" s="232"/>
      <c r="C2637" s="166" t="s">
        <v>226</v>
      </c>
      <c r="D2637" s="166" t="s">
        <v>227</v>
      </c>
      <c r="E2637" s="166" t="s">
        <v>228</v>
      </c>
      <c r="F2637" s="166" t="s">
        <v>229</v>
      </c>
      <c r="G2637" s="166" t="s">
        <v>3</v>
      </c>
    </row>
    <row r="2638" spans="1:7" ht="22.5" x14ac:dyDescent="0.25">
      <c r="A2638" s="167" t="s">
        <v>1666</v>
      </c>
      <c r="B2638" s="168" t="s">
        <v>1667</v>
      </c>
      <c r="C2638" s="167" t="s">
        <v>242</v>
      </c>
      <c r="D2638" s="167" t="s">
        <v>232</v>
      </c>
      <c r="E2638" s="169">
        <v>0.3</v>
      </c>
      <c r="F2638" s="170">
        <v>13.09</v>
      </c>
      <c r="G2638" s="170">
        <v>3.927</v>
      </c>
    </row>
    <row r="2639" spans="1:7" x14ac:dyDescent="0.25">
      <c r="A2639" s="167" t="s">
        <v>1668</v>
      </c>
      <c r="B2639" s="168" t="s">
        <v>1669</v>
      </c>
      <c r="C2639" s="167" t="s">
        <v>242</v>
      </c>
      <c r="D2639" s="167" t="s">
        <v>232</v>
      </c>
      <c r="E2639" s="169">
        <v>0.3</v>
      </c>
      <c r="F2639" s="170">
        <v>15.31</v>
      </c>
      <c r="G2639" s="170">
        <v>4.593</v>
      </c>
    </row>
    <row r="2640" spans="1:7" x14ac:dyDescent="0.25">
      <c r="A2640" s="165"/>
      <c r="B2640" s="165"/>
      <c r="C2640" s="165"/>
      <c r="D2640" s="165"/>
      <c r="E2640" s="233" t="s">
        <v>234</v>
      </c>
      <c r="F2640" s="233"/>
      <c r="G2640" s="171">
        <v>8.52</v>
      </c>
    </row>
    <row r="2641" spans="1:7" x14ac:dyDescent="0.25">
      <c r="A2641" s="165"/>
      <c r="B2641" s="165"/>
      <c r="C2641" s="165"/>
      <c r="D2641" s="165"/>
      <c r="E2641" s="234" t="s">
        <v>235</v>
      </c>
      <c r="F2641" s="234"/>
      <c r="G2641" s="172">
        <v>21.55</v>
      </c>
    </row>
    <row r="2642" spans="1:7" x14ac:dyDescent="0.25">
      <c r="A2642" s="165"/>
      <c r="B2642" s="165"/>
      <c r="C2642" s="165"/>
      <c r="D2642" s="165"/>
      <c r="E2642" s="234" t="s">
        <v>259</v>
      </c>
      <c r="F2642" s="234"/>
      <c r="G2642" s="172">
        <v>5.07</v>
      </c>
    </row>
    <row r="2643" spans="1:7" x14ac:dyDescent="0.25">
      <c r="A2643" s="165"/>
      <c r="B2643" s="165"/>
      <c r="C2643" s="165"/>
      <c r="D2643" s="165"/>
      <c r="E2643" s="234" t="s">
        <v>236</v>
      </c>
      <c r="F2643" s="234"/>
      <c r="G2643" s="172">
        <v>21.55</v>
      </c>
    </row>
    <row r="2644" spans="1:7" x14ac:dyDescent="0.25">
      <c r="A2644" s="165"/>
      <c r="B2644" s="165"/>
      <c r="C2644" s="230"/>
      <c r="D2644" s="230"/>
      <c r="E2644" s="165"/>
      <c r="F2644" s="165"/>
      <c r="G2644" s="165"/>
    </row>
    <row r="2645" spans="1:7" x14ac:dyDescent="0.25">
      <c r="A2645" s="231" t="s">
        <v>2584</v>
      </c>
      <c r="B2645" s="231"/>
      <c r="C2645" s="231"/>
      <c r="D2645" s="231"/>
      <c r="E2645" s="231"/>
      <c r="F2645" s="231"/>
      <c r="G2645" s="231"/>
    </row>
    <row r="2646" spans="1:7" ht="22.5" x14ac:dyDescent="0.25">
      <c r="A2646" s="232" t="s">
        <v>225</v>
      </c>
      <c r="B2646" s="232"/>
      <c r="C2646" s="166" t="s">
        <v>226</v>
      </c>
      <c r="D2646" s="166" t="s">
        <v>227</v>
      </c>
      <c r="E2646" s="166" t="s">
        <v>228</v>
      </c>
      <c r="F2646" s="166" t="s">
        <v>229</v>
      </c>
      <c r="G2646" s="166" t="s">
        <v>3</v>
      </c>
    </row>
    <row r="2647" spans="1:7" ht="22.5" x14ac:dyDescent="0.25">
      <c r="A2647" s="167" t="s">
        <v>331</v>
      </c>
      <c r="B2647" s="168" t="s">
        <v>332</v>
      </c>
      <c r="C2647" s="167" t="s">
        <v>242</v>
      </c>
      <c r="D2647" s="167" t="s">
        <v>127</v>
      </c>
      <c r="E2647" s="169">
        <v>1.1000000000000001</v>
      </c>
      <c r="F2647" s="170">
        <v>75</v>
      </c>
      <c r="G2647" s="170">
        <v>82.5</v>
      </c>
    </row>
    <row r="2648" spans="1:7" x14ac:dyDescent="0.25">
      <c r="A2648" s="165"/>
      <c r="B2648" s="165"/>
      <c r="C2648" s="165"/>
      <c r="D2648" s="165"/>
      <c r="E2648" s="233" t="s">
        <v>230</v>
      </c>
      <c r="F2648" s="233"/>
      <c r="G2648" s="171">
        <v>82.5</v>
      </c>
    </row>
    <row r="2649" spans="1:7" ht="22.5" x14ac:dyDescent="0.25">
      <c r="A2649" s="232" t="s">
        <v>231</v>
      </c>
      <c r="B2649" s="232"/>
      <c r="C2649" s="166" t="s">
        <v>226</v>
      </c>
      <c r="D2649" s="166" t="s">
        <v>227</v>
      </c>
      <c r="E2649" s="166" t="s">
        <v>228</v>
      </c>
      <c r="F2649" s="166" t="s">
        <v>229</v>
      </c>
      <c r="G2649" s="166" t="s">
        <v>3</v>
      </c>
    </row>
    <row r="2650" spans="1:7" ht="33.75" x14ac:dyDescent="0.25">
      <c r="A2650" s="167" t="s">
        <v>1070</v>
      </c>
      <c r="B2650" s="168" t="s">
        <v>1071</v>
      </c>
      <c r="C2650" s="167" t="s">
        <v>242</v>
      </c>
      <c r="D2650" s="167" t="s">
        <v>321</v>
      </c>
      <c r="E2650" s="169">
        <v>6.6600000000000006E-2</v>
      </c>
      <c r="F2650" s="170">
        <v>15.85</v>
      </c>
      <c r="G2650" s="170">
        <v>1.0556099999999999</v>
      </c>
    </row>
    <row r="2651" spans="1:7" ht="33.75" x14ac:dyDescent="0.25">
      <c r="A2651" s="167" t="s">
        <v>1072</v>
      </c>
      <c r="B2651" s="168" t="s">
        <v>1073</v>
      </c>
      <c r="C2651" s="167" t="s">
        <v>242</v>
      </c>
      <c r="D2651" s="167" t="s">
        <v>311</v>
      </c>
      <c r="E2651" s="169">
        <v>7.1800000000000003E-2</v>
      </c>
      <c r="F2651" s="170">
        <v>23.61</v>
      </c>
      <c r="G2651" s="170">
        <v>1.695198</v>
      </c>
    </row>
    <row r="2652" spans="1:7" x14ac:dyDescent="0.25">
      <c r="A2652" s="167" t="s">
        <v>327</v>
      </c>
      <c r="B2652" s="168" t="s">
        <v>239</v>
      </c>
      <c r="C2652" s="167" t="s">
        <v>242</v>
      </c>
      <c r="D2652" s="167" t="s">
        <v>232</v>
      </c>
      <c r="E2652" s="169">
        <v>2.0219</v>
      </c>
      <c r="F2652" s="170">
        <v>15.18</v>
      </c>
      <c r="G2652" s="170">
        <v>30.692442</v>
      </c>
    </row>
    <row r="2653" spans="1:7" x14ac:dyDescent="0.25">
      <c r="A2653" s="167" t="s">
        <v>328</v>
      </c>
      <c r="B2653" s="168" t="s">
        <v>233</v>
      </c>
      <c r="C2653" s="167" t="s">
        <v>242</v>
      </c>
      <c r="D2653" s="167" t="s">
        <v>232</v>
      </c>
      <c r="E2653" s="169">
        <v>3.0329000000000002</v>
      </c>
      <c r="F2653" s="170">
        <v>12.64</v>
      </c>
      <c r="G2653" s="170">
        <v>38.335856</v>
      </c>
    </row>
    <row r="2654" spans="1:7" x14ac:dyDescent="0.25">
      <c r="A2654" s="165"/>
      <c r="B2654" s="165"/>
      <c r="C2654" s="165"/>
      <c r="D2654" s="165"/>
      <c r="E2654" s="233" t="s">
        <v>234</v>
      </c>
      <c r="F2654" s="233"/>
      <c r="G2654" s="171">
        <v>71.790000000000006</v>
      </c>
    </row>
    <row r="2655" spans="1:7" x14ac:dyDescent="0.25">
      <c r="A2655" s="165"/>
      <c r="B2655" s="165"/>
      <c r="C2655" s="165"/>
      <c r="D2655" s="165"/>
      <c r="E2655" s="234" t="s">
        <v>235</v>
      </c>
      <c r="F2655" s="234"/>
      <c r="G2655" s="172">
        <v>195.76</v>
      </c>
    </row>
    <row r="2656" spans="1:7" x14ac:dyDescent="0.25">
      <c r="A2656" s="165"/>
      <c r="B2656" s="165"/>
      <c r="C2656" s="165"/>
      <c r="D2656" s="165"/>
      <c r="E2656" s="234" t="s">
        <v>259</v>
      </c>
      <c r="F2656" s="234"/>
      <c r="G2656" s="172">
        <v>41.47</v>
      </c>
    </row>
    <row r="2657" spans="1:7" x14ac:dyDescent="0.25">
      <c r="A2657" s="165"/>
      <c r="B2657" s="165"/>
      <c r="C2657" s="165"/>
      <c r="D2657" s="165"/>
      <c r="E2657" s="234" t="s">
        <v>236</v>
      </c>
      <c r="F2657" s="234"/>
      <c r="G2657" s="172">
        <v>195.76</v>
      </c>
    </row>
    <row r="2658" spans="1:7" x14ac:dyDescent="0.25">
      <c r="A2658" s="165"/>
      <c r="B2658" s="165"/>
      <c r="C2658" s="230"/>
      <c r="D2658" s="230"/>
      <c r="E2658" s="165"/>
      <c r="F2658" s="165"/>
      <c r="G2658" s="165"/>
    </row>
    <row r="2659" spans="1:7" x14ac:dyDescent="0.25">
      <c r="A2659" s="231" t="s">
        <v>2585</v>
      </c>
      <c r="B2659" s="231"/>
      <c r="C2659" s="231"/>
      <c r="D2659" s="231"/>
      <c r="E2659" s="231"/>
      <c r="F2659" s="231"/>
      <c r="G2659" s="231"/>
    </row>
    <row r="2660" spans="1:7" ht="22.5" x14ac:dyDescent="0.25">
      <c r="A2660" s="232" t="s">
        <v>1899</v>
      </c>
      <c r="B2660" s="232"/>
      <c r="C2660" s="166" t="s">
        <v>226</v>
      </c>
      <c r="D2660" s="166" t="s">
        <v>227</v>
      </c>
      <c r="E2660" s="166" t="s">
        <v>228</v>
      </c>
      <c r="F2660" s="166" t="s">
        <v>229</v>
      </c>
      <c r="G2660" s="166" t="s">
        <v>3</v>
      </c>
    </row>
    <row r="2661" spans="1:7" x14ac:dyDescent="0.25">
      <c r="A2661" s="167" t="s">
        <v>245</v>
      </c>
      <c r="B2661" s="168" t="s">
        <v>1900</v>
      </c>
      <c r="C2661" s="167" t="s">
        <v>242</v>
      </c>
      <c r="D2661" s="167" t="s">
        <v>232</v>
      </c>
      <c r="E2661" s="169">
        <v>1</v>
      </c>
      <c r="F2661" s="170">
        <v>2.83</v>
      </c>
      <c r="G2661" s="170">
        <v>2.83</v>
      </c>
    </row>
    <row r="2662" spans="1:7" ht="33.75" x14ac:dyDescent="0.25">
      <c r="A2662" s="167" t="s">
        <v>1944</v>
      </c>
      <c r="B2662" s="168" t="s">
        <v>1945</v>
      </c>
      <c r="C2662" s="167" t="s">
        <v>242</v>
      </c>
      <c r="D2662" s="167" t="s">
        <v>232</v>
      </c>
      <c r="E2662" s="169">
        <v>1</v>
      </c>
      <c r="F2662" s="170">
        <v>0.76</v>
      </c>
      <c r="G2662" s="170">
        <v>0.76</v>
      </c>
    </row>
    <row r="2663" spans="1:7" x14ac:dyDescent="0.25">
      <c r="A2663" s="167" t="s">
        <v>246</v>
      </c>
      <c r="B2663" s="168" t="s">
        <v>1903</v>
      </c>
      <c r="C2663" s="167" t="s">
        <v>242</v>
      </c>
      <c r="D2663" s="167" t="s">
        <v>232</v>
      </c>
      <c r="E2663" s="169">
        <v>1</v>
      </c>
      <c r="F2663" s="170">
        <v>0.81</v>
      </c>
      <c r="G2663" s="170">
        <v>0.81</v>
      </c>
    </row>
    <row r="2664" spans="1:7" ht="33.75" x14ac:dyDescent="0.25">
      <c r="A2664" s="167" t="s">
        <v>1946</v>
      </c>
      <c r="B2664" s="168" t="s">
        <v>1947</v>
      </c>
      <c r="C2664" s="167" t="s">
        <v>242</v>
      </c>
      <c r="D2664" s="167" t="s">
        <v>232</v>
      </c>
      <c r="E2664" s="169">
        <v>1</v>
      </c>
      <c r="F2664" s="170">
        <v>0.01</v>
      </c>
      <c r="G2664" s="170">
        <v>0.01</v>
      </c>
    </row>
    <row r="2665" spans="1:7" x14ac:dyDescent="0.25">
      <c r="A2665" s="167" t="s">
        <v>247</v>
      </c>
      <c r="B2665" s="168" t="s">
        <v>1906</v>
      </c>
      <c r="C2665" s="167" t="s">
        <v>242</v>
      </c>
      <c r="D2665" s="167" t="s">
        <v>232</v>
      </c>
      <c r="E2665" s="169">
        <v>1</v>
      </c>
      <c r="F2665" s="170">
        <v>0.06</v>
      </c>
      <c r="G2665" s="170">
        <v>0.06</v>
      </c>
    </row>
    <row r="2666" spans="1:7" x14ac:dyDescent="0.25">
      <c r="A2666" s="167" t="s">
        <v>248</v>
      </c>
      <c r="B2666" s="168" t="s">
        <v>1907</v>
      </c>
      <c r="C2666" s="167" t="s">
        <v>242</v>
      </c>
      <c r="D2666" s="167" t="s">
        <v>232</v>
      </c>
      <c r="E2666" s="169">
        <v>1</v>
      </c>
      <c r="F2666" s="170">
        <v>0.91</v>
      </c>
      <c r="G2666" s="170">
        <v>0.91</v>
      </c>
    </row>
    <row r="2667" spans="1:7" x14ac:dyDescent="0.25">
      <c r="A2667" s="165"/>
      <c r="B2667" s="165"/>
      <c r="C2667" s="165"/>
      <c r="D2667" s="165"/>
      <c r="E2667" s="233" t="s">
        <v>1908</v>
      </c>
      <c r="F2667" s="233"/>
      <c r="G2667" s="171">
        <v>5.38</v>
      </c>
    </row>
    <row r="2668" spans="1:7" ht="22.5" x14ac:dyDescent="0.25">
      <c r="A2668" s="232" t="s">
        <v>243</v>
      </c>
      <c r="B2668" s="232"/>
      <c r="C2668" s="166" t="s">
        <v>226</v>
      </c>
      <c r="D2668" s="166" t="s">
        <v>227</v>
      </c>
      <c r="E2668" s="166" t="s">
        <v>228</v>
      </c>
      <c r="F2668" s="166" t="s">
        <v>229</v>
      </c>
      <c r="G2668" s="166" t="s">
        <v>3</v>
      </c>
    </row>
    <row r="2669" spans="1:7" x14ac:dyDescent="0.25">
      <c r="A2669" s="167" t="s">
        <v>2586</v>
      </c>
      <c r="B2669" s="168" t="s">
        <v>2587</v>
      </c>
      <c r="C2669" s="167" t="s">
        <v>242</v>
      </c>
      <c r="D2669" s="167" t="s">
        <v>232</v>
      </c>
      <c r="E2669" s="169">
        <v>1</v>
      </c>
      <c r="F2669" s="170">
        <v>6.44</v>
      </c>
      <c r="G2669" s="170">
        <v>6.44</v>
      </c>
    </row>
    <row r="2670" spans="1:7" x14ac:dyDescent="0.25">
      <c r="A2670" s="165"/>
      <c r="B2670" s="165"/>
      <c r="C2670" s="165"/>
      <c r="D2670" s="165"/>
      <c r="E2670" s="233" t="s">
        <v>244</v>
      </c>
      <c r="F2670" s="233"/>
      <c r="G2670" s="171">
        <v>6.44</v>
      </c>
    </row>
    <row r="2671" spans="1:7" ht="22.5" x14ac:dyDescent="0.25">
      <c r="A2671" s="232" t="s">
        <v>231</v>
      </c>
      <c r="B2671" s="232"/>
      <c r="C2671" s="166" t="s">
        <v>226</v>
      </c>
      <c r="D2671" s="166" t="s">
        <v>227</v>
      </c>
      <c r="E2671" s="166" t="s">
        <v>228</v>
      </c>
      <c r="F2671" s="166" t="s">
        <v>229</v>
      </c>
      <c r="G2671" s="166" t="s">
        <v>3</v>
      </c>
    </row>
    <row r="2672" spans="1:7" ht="33.75" x14ac:dyDescent="0.25">
      <c r="A2672" s="167" t="s">
        <v>2306</v>
      </c>
      <c r="B2672" s="168" t="s">
        <v>2307</v>
      </c>
      <c r="C2672" s="167" t="s">
        <v>242</v>
      </c>
      <c r="D2672" s="167" t="s">
        <v>232</v>
      </c>
      <c r="E2672" s="169">
        <v>1</v>
      </c>
      <c r="F2672" s="170">
        <v>0.08</v>
      </c>
      <c r="G2672" s="170">
        <v>0.08</v>
      </c>
    </row>
    <row r="2673" spans="1:7" x14ac:dyDescent="0.25">
      <c r="A2673" s="165"/>
      <c r="B2673" s="165"/>
      <c r="C2673" s="165"/>
      <c r="D2673" s="165"/>
      <c r="E2673" s="233" t="s">
        <v>234</v>
      </c>
      <c r="F2673" s="233"/>
      <c r="G2673" s="171">
        <v>0.08</v>
      </c>
    </row>
    <row r="2674" spans="1:7" x14ac:dyDescent="0.25">
      <c r="A2674" s="165"/>
      <c r="B2674" s="165"/>
      <c r="C2674" s="165"/>
      <c r="D2674" s="165"/>
      <c r="E2674" s="234" t="s">
        <v>235</v>
      </c>
      <c r="F2674" s="234"/>
      <c r="G2674" s="172">
        <v>18.899999999999999</v>
      </c>
    </row>
    <row r="2675" spans="1:7" x14ac:dyDescent="0.25">
      <c r="A2675" s="165"/>
      <c r="B2675" s="165"/>
      <c r="C2675" s="165"/>
      <c r="D2675" s="165"/>
      <c r="E2675" s="234" t="s">
        <v>259</v>
      </c>
      <c r="F2675" s="234"/>
      <c r="G2675" s="172">
        <v>7</v>
      </c>
    </row>
    <row r="2676" spans="1:7" x14ac:dyDescent="0.25">
      <c r="A2676" s="165"/>
      <c r="B2676" s="165"/>
      <c r="C2676" s="165"/>
      <c r="D2676" s="165"/>
      <c r="E2676" s="234" t="s">
        <v>236</v>
      </c>
      <c r="F2676" s="234"/>
      <c r="G2676" s="172">
        <v>18.899999999999999</v>
      </c>
    </row>
    <row r="2677" spans="1:7" x14ac:dyDescent="0.25">
      <c r="A2677" s="165"/>
      <c r="B2677" s="165"/>
      <c r="C2677" s="230"/>
      <c r="D2677" s="230"/>
      <c r="E2677" s="165"/>
      <c r="F2677" s="165"/>
      <c r="G2677" s="165"/>
    </row>
    <row r="2678" spans="1:7" x14ac:dyDescent="0.25">
      <c r="A2678" s="231" t="s">
        <v>2588</v>
      </c>
      <c r="B2678" s="231"/>
      <c r="C2678" s="231"/>
      <c r="D2678" s="231"/>
      <c r="E2678" s="231"/>
      <c r="F2678" s="231"/>
      <c r="G2678" s="231"/>
    </row>
    <row r="2679" spans="1:7" ht="22.5" x14ac:dyDescent="0.25">
      <c r="A2679" s="232" t="s">
        <v>225</v>
      </c>
      <c r="B2679" s="232"/>
      <c r="C2679" s="166" t="s">
        <v>226</v>
      </c>
      <c r="D2679" s="166" t="s">
        <v>227</v>
      </c>
      <c r="E2679" s="166" t="s">
        <v>228</v>
      </c>
      <c r="F2679" s="166" t="s">
        <v>229</v>
      </c>
      <c r="G2679" s="166" t="s">
        <v>3</v>
      </c>
    </row>
    <row r="2680" spans="1:7" x14ac:dyDescent="0.25">
      <c r="A2680" s="167" t="s">
        <v>2589</v>
      </c>
      <c r="B2680" s="168" t="s">
        <v>2590</v>
      </c>
      <c r="C2680" s="167" t="s">
        <v>1007</v>
      </c>
      <c r="D2680" s="167" t="s">
        <v>238</v>
      </c>
      <c r="E2680" s="169">
        <v>1.05</v>
      </c>
      <c r="F2680" s="170">
        <v>9.0520999999999994</v>
      </c>
      <c r="G2680" s="170">
        <v>9.5047049999999995</v>
      </c>
    </row>
    <row r="2681" spans="1:7" x14ac:dyDescent="0.25">
      <c r="A2681" s="167" t="s">
        <v>2591</v>
      </c>
      <c r="B2681" s="168" t="s">
        <v>2592</v>
      </c>
      <c r="C2681" s="167" t="s">
        <v>1007</v>
      </c>
      <c r="D2681" s="167" t="s">
        <v>238</v>
      </c>
      <c r="E2681" s="169">
        <v>0.03</v>
      </c>
      <c r="F2681" s="170">
        <v>18.6998</v>
      </c>
      <c r="G2681" s="170">
        <v>0.56099399999999999</v>
      </c>
    </row>
    <row r="2682" spans="1:7" x14ac:dyDescent="0.25">
      <c r="A2682" s="165"/>
      <c r="B2682" s="165"/>
      <c r="C2682" s="165"/>
      <c r="D2682" s="165"/>
      <c r="E2682" s="233" t="s">
        <v>230</v>
      </c>
      <c r="F2682" s="233"/>
      <c r="G2682" s="171">
        <v>10.06</v>
      </c>
    </row>
    <row r="2683" spans="1:7" ht="22.5" x14ac:dyDescent="0.25">
      <c r="A2683" s="232" t="s">
        <v>231</v>
      </c>
      <c r="B2683" s="232"/>
      <c r="C2683" s="166" t="s">
        <v>226</v>
      </c>
      <c r="D2683" s="166" t="s">
        <v>227</v>
      </c>
      <c r="E2683" s="166" t="s">
        <v>228</v>
      </c>
      <c r="F2683" s="166" t="s">
        <v>229</v>
      </c>
      <c r="G2683" s="166" t="s">
        <v>3</v>
      </c>
    </row>
    <row r="2684" spans="1:7" x14ac:dyDescent="0.25">
      <c r="A2684" s="167" t="s">
        <v>1290</v>
      </c>
      <c r="B2684" s="168" t="s">
        <v>1104</v>
      </c>
      <c r="C2684" s="167" t="s">
        <v>1007</v>
      </c>
      <c r="D2684" s="167" t="s">
        <v>232</v>
      </c>
      <c r="E2684" s="169">
        <v>0.1</v>
      </c>
      <c r="F2684" s="170">
        <v>15.11</v>
      </c>
      <c r="G2684" s="170">
        <v>1.5109999999999999</v>
      </c>
    </row>
    <row r="2685" spans="1:7" x14ac:dyDescent="0.25">
      <c r="A2685" s="167" t="s">
        <v>1015</v>
      </c>
      <c r="B2685" s="168" t="s">
        <v>233</v>
      </c>
      <c r="C2685" s="167" t="s">
        <v>1007</v>
      </c>
      <c r="D2685" s="167" t="s">
        <v>232</v>
      </c>
      <c r="E2685" s="169">
        <v>0.1</v>
      </c>
      <c r="F2685" s="170">
        <v>12.64</v>
      </c>
      <c r="G2685" s="170">
        <v>1.264</v>
      </c>
    </row>
    <row r="2686" spans="1:7" x14ac:dyDescent="0.25">
      <c r="A2686" s="165"/>
      <c r="B2686" s="165"/>
      <c r="C2686" s="165"/>
      <c r="D2686" s="165"/>
      <c r="E2686" s="233" t="s">
        <v>234</v>
      </c>
      <c r="F2686" s="233"/>
      <c r="G2686" s="171">
        <v>2.77</v>
      </c>
    </row>
    <row r="2687" spans="1:7" x14ac:dyDescent="0.25">
      <c r="A2687" s="165"/>
      <c r="B2687" s="165"/>
      <c r="C2687" s="165"/>
      <c r="D2687" s="165"/>
      <c r="E2687" s="234" t="s">
        <v>235</v>
      </c>
      <c r="F2687" s="234"/>
      <c r="G2687" s="172">
        <v>14.99</v>
      </c>
    </row>
    <row r="2688" spans="1:7" x14ac:dyDescent="0.25">
      <c r="A2688" s="165"/>
      <c r="B2688" s="165"/>
      <c r="C2688" s="165"/>
      <c r="D2688" s="165"/>
      <c r="E2688" s="234" t="s">
        <v>259</v>
      </c>
      <c r="F2688" s="234"/>
      <c r="G2688" s="172">
        <v>2.16</v>
      </c>
    </row>
    <row r="2689" spans="1:7" x14ac:dyDescent="0.25">
      <c r="A2689" s="165"/>
      <c r="B2689" s="165"/>
      <c r="C2689" s="165"/>
      <c r="D2689" s="165"/>
      <c r="E2689" s="234" t="s">
        <v>236</v>
      </c>
      <c r="F2689" s="234"/>
      <c r="G2689" s="172">
        <v>14.99</v>
      </c>
    </row>
    <row r="2690" spans="1:7" x14ac:dyDescent="0.25">
      <c r="A2690" s="165"/>
      <c r="B2690" s="165"/>
      <c r="C2690" s="230"/>
      <c r="D2690" s="230"/>
      <c r="E2690" s="165"/>
      <c r="F2690" s="165"/>
      <c r="G2690" s="165"/>
    </row>
    <row r="2691" spans="1:7" x14ac:dyDescent="0.25">
      <c r="A2691" s="231" t="s">
        <v>2593</v>
      </c>
      <c r="B2691" s="231"/>
      <c r="C2691" s="231"/>
      <c r="D2691" s="231"/>
      <c r="E2691" s="231"/>
      <c r="F2691" s="231"/>
      <c r="G2691" s="231"/>
    </row>
    <row r="2692" spans="1:7" ht="22.5" x14ac:dyDescent="0.25">
      <c r="A2692" s="232" t="s">
        <v>1899</v>
      </c>
      <c r="B2692" s="232"/>
      <c r="C2692" s="166" t="s">
        <v>226</v>
      </c>
      <c r="D2692" s="166" t="s">
        <v>227</v>
      </c>
      <c r="E2692" s="166" t="s">
        <v>228</v>
      </c>
      <c r="F2692" s="166" t="s">
        <v>229</v>
      </c>
      <c r="G2692" s="166" t="s">
        <v>3</v>
      </c>
    </row>
    <row r="2693" spans="1:7" x14ac:dyDescent="0.25">
      <c r="A2693" s="167" t="s">
        <v>245</v>
      </c>
      <c r="B2693" s="168" t="s">
        <v>1900</v>
      </c>
      <c r="C2693" s="167" t="s">
        <v>242</v>
      </c>
      <c r="D2693" s="167" t="s">
        <v>232</v>
      </c>
      <c r="E2693" s="169">
        <v>1</v>
      </c>
      <c r="F2693" s="170">
        <v>2.83</v>
      </c>
      <c r="G2693" s="170">
        <v>2.83</v>
      </c>
    </row>
    <row r="2694" spans="1:7" ht="33.75" x14ac:dyDescent="0.25">
      <c r="A2694" s="167" t="s">
        <v>1944</v>
      </c>
      <c r="B2694" s="168" t="s">
        <v>1945</v>
      </c>
      <c r="C2694" s="167" t="s">
        <v>242</v>
      </c>
      <c r="D2694" s="167" t="s">
        <v>232</v>
      </c>
      <c r="E2694" s="169">
        <v>1</v>
      </c>
      <c r="F2694" s="170">
        <v>0.76</v>
      </c>
      <c r="G2694" s="170">
        <v>0.76</v>
      </c>
    </row>
    <row r="2695" spans="1:7" x14ac:dyDescent="0.25">
      <c r="A2695" s="167" t="s">
        <v>246</v>
      </c>
      <c r="B2695" s="168" t="s">
        <v>1903</v>
      </c>
      <c r="C2695" s="167" t="s">
        <v>242</v>
      </c>
      <c r="D2695" s="167" t="s">
        <v>232</v>
      </c>
      <c r="E2695" s="169">
        <v>1</v>
      </c>
      <c r="F2695" s="170">
        <v>0.81</v>
      </c>
      <c r="G2695" s="170">
        <v>0.81</v>
      </c>
    </row>
    <row r="2696" spans="1:7" ht="33.75" x14ac:dyDescent="0.25">
      <c r="A2696" s="167" t="s">
        <v>1946</v>
      </c>
      <c r="B2696" s="168" t="s">
        <v>1947</v>
      </c>
      <c r="C2696" s="167" t="s">
        <v>242</v>
      </c>
      <c r="D2696" s="167" t="s">
        <v>232</v>
      </c>
      <c r="E2696" s="169">
        <v>1</v>
      </c>
      <c r="F2696" s="170">
        <v>0.01</v>
      </c>
      <c r="G2696" s="170">
        <v>0.01</v>
      </c>
    </row>
    <row r="2697" spans="1:7" x14ac:dyDescent="0.25">
      <c r="A2697" s="167" t="s">
        <v>247</v>
      </c>
      <c r="B2697" s="168" t="s">
        <v>1906</v>
      </c>
      <c r="C2697" s="167" t="s">
        <v>242</v>
      </c>
      <c r="D2697" s="167" t="s">
        <v>232</v>
      </c>
      <c r="E2697" s="169">
        <v>1</v>
      </c>
      <c r="F2697" s="170">
        <v>0.06</v>
      </c>
      <c r="G2697" s="170">
        <v>0.06</v>
      </c>
    </row>
    <row r="2698" spans="1:7" x14ac:dyDescent="0.25">
      <c r="A2698" s="167" t="s">
        <v>248</v>
      </c>
      <c r="B2698" s="168" t="s">
        <v>1907</v>
      </c>
      <c r="C2698" s="167" t="s">
        <v>242</v>
      </c>
      <c r="D2698" s="167" t="s">
        <v>232</v>
      </c>
      <c r="E2698" s="169">
        <v>1</v>
      </c>
      <c r="F2698" s="170">
        <v>0.91</v>
      </c>
      <c r="G2698" s="170">
        <v>0.91</v>
      </c>
    </row>
    <row r="2699" spans="1:7" x14ac:dyDescent="0.25">
      <c r="A2699" s="165"/>
      <c r="B2699" s="165"/>
      <c r="C2699" s="165"/>
      <c r="D2699" s="165"/>
      <c r="E2699" s="233" t="s">
        <v>1908</v>
      </c>
      <c r="F2699" s="233"/>
      <c r="G2699" s="171">
        <v>5.38</v>
      </c>
    </row>
    <row r="2700" spans="1:7" ht="22.5" x14ac:dyDescent="0.25">
      <c r="A2700" s="232" t="s">
        <v>243</v>
      </c>
      <c r="B2700" s="232"/>
      <c r="C2700" s="166" t="s">
        <v>226</v>
      </c>
      <c r="D2700" s="166" t="s">
        <v>227</v>
      </c>
      <c r="E2700" s="166" t="s">
        <v>228</v>
      </c>
      <c r="F2700" s="166" t="s">
        <v>229</v>
      </c>
      <c r="G2700" s="166" t="s">
        <v>3</v>
      </c>
    </row>
    <row r="2701" spans="1:7" ht="22.5" x14ac:dyDescent="0.25">
      <c r="A2701" s="167" t="s">
        <v>1941</v>
      </c>
      <c r="B2701" s="168" t="s">
        <v>1942</v>
      </c>
      <c r="C2701" s="167" t="s">
        <v>242</v>
      </c>
      <c r="D2701" s="167" t="s">
        <v>232</v>
      </c>
      <c r="E2701" s="169">
        <v>1</v>
      </c>
      <c r="F2701" s="170">
        <v>8.59</v>
      </c>
      <c r="G2701" s="170">
        <v>8.59</v>
      </c>
    </row>
    <row r="2702" spans="1:7" x14ac:dyDescent="0.25">
      <c r="A2702" s="165"/>
      <c r="B2702" s="165"/>
      <c r="C2702" s="165"/>
      <c r="D2702" s="165"/>
      <c r="E2702" s="233" t="s">
        <v>244</v>
      </c>
      <c r="F2702" s="233"/>
      <c r="G2702" s="171">
        <v>8.59</v>
      </c>
    </row>
    <row r="2703" spans="1:7" ht="22.5" x14ac:dyDescent="0.25">
      <c r="A2703" s="232" t="s">
        <v>231</v>
      </c>
      <c r="B2703" s="232"/>
      <c r="C2703" s="166" t="s">
        <v>226</v>
      </c>
      <c r="D2703" s="166" t="s">
        <v>227</v>
      </c>
      <c r="E2703" s="166" t="s">
        <v>228</v>
      </c>
      <c r="F2703" s="166" t="s">
        <v>229</v>
      </c>
      <c r="G2703" s="166" t="s">
        <v>3</v>
      </c>
    </row>
    <row r="2704" spans="1:7" ht="33.75" x14ac:dyDescent="0.25">
      <c r="A2704" s="167" t="s">
        <v>1948</v>
      </c>
      <c r="B2704" s="168" t="s">
        <v>1949</v>
      </c>
      <c r="C2704" s="167" t="s">
        <v>242</v>
      </c>
      <c r="D2704" s="167" t="s">
        <v>232</v>
      </c>
      <c r="E2704" s="169">
        <v>1</v>
      </c>
      <c r="F2704" s="170">
        <v>0.06</v>
      </c>
      <c r="G2704" s="170">
        <v>0.06</v>
      </c>
    </row>
    <row r="2705" spans="1:7" x14ac:dyDescent="0.25">
      <c r="A2705" s="165"/>
      <c r="B2705" s="165"/>
      <c r="C2705" s="165"/>
      <c r="D2705" s="165"/>
      <c r="E2705" s="233" t="s">
        <v>234</v>
      </c>
      <c r="F2705" s="233"/>
      <c r="G2705" s="171">
        <v>0.06</v>
      </c>
    </row>
    <row r="2706" spans="1:7" x14ac:dyDescent="0.25">
      <c r="A2706" s="165"/>
      <c r="B2706" s="165"/>
      <c r="C2706" s="165"/>
      <c r="D2706" s="165"/>
      <c r="E2706" s="234" t="s">
        <v>235</v>
      </c>
      <c r="F2706" s="234"/>
      <c r="G2706" s="172">
        <v>23.43</v>
      </c>
    </row>
    <row r="2707" spans="1:7" x14ac:dyDescent="0.25">
      <c r="A2707" s="165"/>
      <c r="B2707" s="165"/>
      <c r="C2707" s="165"/>
      <c r="D2707" s="165"/>
      <c r="E2707" s="234" t="s">
        <v>259</v>
      </c>
      <c r="F2707" s="234"/>
      <c r="G2707" s="172">
        <v>9.4</v>
      </c>
    </row>
    <row r="2708" spans="1:7" x14ac:dyDescent="0.25">
      <c r="A2708" s="165"/>
      <c r="B2708" s="165"/>
      <c r="C2708" s="165"/>
      <c r="D2708" s="165"/>
      <c r="E2708" s="234" t="s">
        <v>236</v>
      </c>
      <c r="F2708" s="234"/>
      <c r="G2708" s="172">
        <v>23.43</v>
      </c>
    </row>
    <row r="2709" spans="1:7" x14ac:dyDescent="0.25">
      <c r="A2709" s="165"/>
      <c r="B2709" s="165"/>
      <c r="C2709" s="230"/>
      <c r="D2709" s="230"/>
      <c r="E2709" s="165"/>
      <c r="F2709" s="165"/>
      <c r="G2709" s="165"/>
    </row>
    <row r="2710" spans="1:7" x14ac:dyDescent="0.25">
      <c r="A2710" s="231" t="s">
        <v>2594</v>
      </c>
      <c r="B2710" s="231"/>
      <c r="C2710" s="231"/>
      <c r="D2710" s="231"/>
      <c r="E2710" s="231"/>
      <c r="F2710" s="231"/>
      <c r="G2710" s="231"/>
    </row>
    <row r="2711" spans="1:7" ht="22.5" x14ac:dyDescent="0.25">
      <c r="A2711" s="232" t="s">
        <v>1130</v>
      </c>
      <c r="B2711" s="232"/>
      <c r="C2711" s="166" t="s">
        <v>226</v>
      </c>
      <c r="D2711" s="166" t="s">
        <v>227</v>
      </c>
      <c r="E2711" s="166" t="s">
        <v>228</v>
      </c>
      <c r="F2711" s="166" t="s">
        <v>229</v>
      </c>
      <c r="G2711" s="166" t="s">
        <v>3</v>
      </c>
    </row>
    <row r="2712" spans="1:7" x14ac:dyDescent="0.25">
      <c r="A2712" s="167" t="s">
        <v>2595</v>
      </c>
      <c r="B2712" s="168" t="s">
        <v>2596</v>
      </c>
      <c r="C2712" s="167" t="s">
        <v>1007</v>
      </c>
      <c r="D2712" s="167" t="s">
        <v>232</v>
      </c>
      <c r="E2712" s="169">
        <v>0.72</v>
      </c>
      <c r="F2712" s="170">
        <v>4.07</v>
      </c>
      <c r="G2712" s="170">
        <v>2.9304000000000001</v>
      </c>
    </row>
    <row r="2713" spans="1:7" x14ac:dyDescent="0.25">
      <c r="A2713" s="165"/>
      <c r="B2713" s="165"/>
      <c r="C2713" s="165"/>
      <c r="D2713" s="165"/>
      <c r="E2713" s="233" t="s">
        <v>1138</v>
      </c>
      <c r="F2713" s="233"/>
      <c r="G2713" s="171">
        <v>2.93</v>
      </c>
    </row>
    <row r="2714" spans="1:7" ht="22.5" x14ac:dyDescent="0.25">
      <c r="A2714" s="232" t="s">
        <v>225</v>
      </c>
      <c r="B2714" s="232"/>
      <c r="C2714" s="166" t="s">
        <v>226</v>
      </c>
      <c r="D2714" s="166" t="s">
        <v>227</v>
      </c>
      <c r="E2714" s="166" t="s">
        <v>228</v>
      </c>
      <c r="F2714" s="166" t="s">
        <v>229</v>
      </c>
      <c r="G2714" s="166" t="s">
        <v>3</v>
      </c>
    </row>
    <row r="2715" spans="1:7" x14ac:dyDescent="0.25">
      <c r="A2715" s="167" t="s">
        <v>1425</v>
      </c>
      <c r="B2715" s="168" t="s">
        <v>1426</v>
      </c>
      <c r="C2715" s="167" t="s">
        <v>1007</v>
      </c>
      <c r="D2715" s="167" t="s">
        <v>127</v>
      </c>
      <c r="E2715" s="169">
        <v>0.84</v>
      </c>
      <c r="F2715" s="170">
        <v>75</v>
      </c>
      <c r="G2715" s="170">
        <v>63</v>
      </c>
    </row>
    <row r="2716" spans="1:7" x14ac:dyDescent="0.25">
      <c r="A2716" s="167" t="s">
        <v>1427</v>
      </c>
      <c r="B2716" s="168" t="s">
        <v>1428</v>
      </c>
      <c r="C2716" s="167" t="s">
        <v>1007</v>
      </c>
      <c r="D2716" s="167" t="s">
        <v>1429</v>
      </c>
      <c r="E2716" s="169">
        <v>6.75</v>
      </c>
      <c r="F2716" s="170">
        <v>45</v>
      </c>
      <c r="G2716" s="170">
        <v>303.75</v>
      </c>
    </row>
    <row r="2717" spans="1:7" x14ac:dyDescent="0.25">
      <c r="A2717" s="167" t="s">
        <v>2597</v>
      </c>
      <c r="B2717" s="168" t="s">
        <v>2598</v>
      </c>
      <c r="C2717" s="167" t="s">
        <v>1007</v>
      </c>
      <c r="D2717" s="167" t="s">
        <v>127</v>
      </c>
      <c r="E2717" s="169">
        <v>0.89</v>
      </c>
      <c r="F2717" s="170">
        <v>186.01429999999999</v>
      </c>
      <c r="G2717" s="170">
        <v>165.552727</v>
      </c>
    </row>
    <row r="2718" spans="1:7" x14ac:dyDescent="0.25">
      <c r="A2718" s="165"/>
      <c r="B2718" s="165"/>
      <c r="C2718" s="165"/>
      <c r="D2718" s="165"/>
      <c r="E2718" s="233" t="s">
        <v>230</v>
      </c>
      <c r="F2718" s="233"/>
      <c r="G2718" s="171">
        <v>532.29999999999995</v>
      </c>
    </row>
    <row r="2719" spans="1:7" ht="22.5" x14ac:dyDescent="0.25">
      <c r="A2719" s="232" t="s">
        <v>231</v>
      </c>
      <c r="B2719" s="232"/>
      <c r="C2719" s="166" t="s">
        <v>226</v>
      </c>
      <c r="D2719" s="166" t="s">
        <v>227</v>
      </c>
      <c r="E2719" s="166" t="s">
        <v>228</v>
      </c>
      <c r="F2719" s="166" t="s">
        <v>229</v>
      </c>
      <c r="G2719" s="166" t="s">
        <v>3</v>
      </c>
    </row>
    <row r="2720" spans="1:7" ht="22.5" x14ac:dyDescent="0.25">
      <c r="A2720" s="167" t="s">
        <v>2599</v>
      </c>
      <c r="B2720" s="168" t="s">
        <v>2600</v>
      </c>
      <c r="C2720" s="167" t="s">
        <v>1007</v>
      </c>
      <c r="D2720" s="167" t="s">
        <v>232</v>
      </c>
      <c r="E2720" s="169">
        <v>1.5</v>
      </c>
      <c r="F2720" s="170">
        <v>14.03</v>
      </c>
      <c r="G2720" s="170">
        <v>21.045000000000002</v>
      </c>
    </row>
    <row r="2721" spans="1:7" x14ac:dyDescent="0.25">
      <c r="A2721" s="167" t="s">
        <v>1291</v>
      </c>
      <c r="B2721" s="168" t="s">
        <v>239</v>
      </c>
      <c r="C2721" s="167" t="s">
        <v>1007</v>
      </c>
      <c r="D2721" s="167" t="s">
        <v>232</v>
      </c>
      <c r="E2721" s="169">
        <v>5</v>
      </c>
      <c r="F2721" s="170">
        <v>15.18</v>
      </c>
      <c r="G2721" s="170">
        <v>75.900000000000006</v>
      </c>
    </row>
    <row r="2722" spans="1:7" x14ac:dyDescent="0.25">
      <c r="A2722" s="167" t="s">
        <v>1015</v>
      </c>
      <c r="B2722" s="168" t="s">
        <v>233</v>
      </c>
      <c r="C2722" s="167" t="s">
        <v>1007</v>
      </c>
      <c r="D2722" s="167" t="s">
        <v>232</v>
      </c>
      <c r="E2722" s="169">
        <v>8</v>
      </c>
      <c r="F2722" s="170">
        <v>12.64</v>
      </c>
      <c r="G2722" s="170">
        <v>101.12</v>
      </c>
    </row>
    <row r="2723" spans="1:7" x14ac:dyDescent="0.25">
      <c r="A2723" s="165"/>
      <c r="B2723" s="165"/>
      <c r="C2723" s="165"/>
      <c r="D2723" s="165"/>
      <c r="E2723" s="233" t="s">
        <v>234</v>
      </c>
      <c r="F2723" s="233"/>
      <c r="G2723" s="171">
        <v>198.07</v>
      </c>
    </row>
    <row r="2724" spans="1:7" x14ac:dyDescent="0.25">
      <c r="A2724" s="165"/>
      <c r="B2724" s="165"/>
      <c r="C2724" s="165"/>
      <c r="D2724" s="165"/>
      <c r="E2724" s="234" t="s">
        <v>235</v>
      </c>
      <c r="F2724" s="234"/>
      <c r="G2724" s="172">
        <v>858.5</v>
      </c>
    </row>
    <row r="2725" spans="1:7" x14ac:dyDescent="0.25">
      <c r="A2725" s="165"/>
      <c r="B2725" s="165"/>
      <c r="C2725" s="165"/>
      <c r="D2725" s="165"/>
      <c r="E2725" s="234" t="s">
        <v>259</v>
      </c>
      <c r="F2725" s="234"/>
      <c r="G2725" s="172">
        <v>125.2</v>
      </c>
    </row>
    <row r="2726" spans="1:7" x14ac:dyDescent="0.25">
      <c r="A2726" s="165"/>
      <c r="B2726" s="165"/>
      <c r="C2726" s="165"/>
      <c r="D2726" s="165"/>
      <c r="E2726" s="234" t="s">
        <v>236</v>
      </c>
      <c r="F2726" s="234"/>
      <c r="G2726" s="172">
        <v>858.5</v>
      </c>
    </row>
    <row r="2727" spans="1:7" x14ac:dyDescent="0.25">
      <c r="A2727" s="165"/>
      <c r="B2727" s="165"/>
      <c r="C2727" s="230"/>
      <c r="D2727" s="230"/>
      <c r="E2727" s="165"/>
      <c r="F2727" s="165"/>
      <c r="G2727" s="165"/>
    </row>
    <row r="2728" spans="1:7" x14ac:dyDescent="0.25">
      <c r="A2728" s="231" t="s">
        <v>2601</v>
      </c>
      <c r="B2728" s="231"/>
      <c r="C2728" s="231"/>
      <c r="D2728" s="231"/>
      <c r="E2728" s="231"/>
      <c r="F2728" s="231"/>
      <c r="G2728" s="231"/>
    </row>
    <row r="2729" spans="1:7" ht="22.5" x14ac:dyDescent="0.25">
      <c r="A2729" s="232" t="s">
        <v>231</v>
      </c>
      <c r="B2729" s="232"/>
      <c r="C2729" s="166" t="s">
        <v>226</v>
      </c>
      <c r="D2729" s="166" t="s">
        <v>227</v>
      </c>
      <c r="E2729" s="166" t="s">
        <v>228</v>
      </c>
      <c r="F2729" s="166" t="s">
        <v>229</v>
      </c>
      <c r="G2729" s="166" t="s">
        <v>3</v>
      </c>
    </row>
    <row r="2730" spans="1:7" x14ac:dyDescent="0.25">
      <c r="A2730" s="167" t="s">
        <v>1015</v>
      </c>
      <c r="B2730" s="168" t="s">
        <v>233</v>
      </c>
      <c r="C2730" s="167" t="s">
        <v>1007</v>
      </c>
      <c r="D2730" s="167" t="s">
        <v>232</v>
      </c>
      <c r="E2730" s="169">
        <v>0.3</v>
      </c>
      <c r="F2730" s="170">
        <v>12.64</v>
      </c>
      <c r="G2730" s="170">
        <v>3.7919999999999998</v>
      </c>
    </row>
    <row r="2731" spans="1:7" x14ac:dyDescent="0.25">
      <c r="A2731" s="165"/>
      <c r="B2731" s="165"/>
      <c r="C2731" s="165"/>
      <c r="D2731" s="165"/>
      <c r="E2731" s="233" t="s">
        <v>234</v>
      </c>
      <c r="F2731" s="233"/>
      <c r="G2731" s="171">
        <v>3.79</v>
      </c>
    </row>
    <row r="2732" spans="1:7" x14ac:dyDescent="0.25">
      <c r="A2732" s="165"/>
      <c r="B2732" s="165"/>
      <c r="C2732" s="165"/>
      <c r="D2732" s="165"/>
      <c r="E2732" s="234" t="s">
        <v>235</v>
      </c>
      <c r="F2732" s="234"/>
      <c r="G2732" s="172">
        <v>5.85</v>
      </c>
    </row>
    <row r="2733" spans="1:7" x14ac:dyDescent="0.25">
      <c r="A2733" s="165"/>
      <c r="B2733" s="165"/>
      <c r="C2733" s="165"/>
      <c r="D2733" s="165"/>
      <c r="E2733" s="234" t="s">
        <v>259</v>
      </c>
      <c r="F2733" s="234"/>
      <c r="G2733" s="172">
        <v>2.06</v>
      </c>
    </row>
    <row r="2734" spans="1:7" x14ac:dyDescent="0.25">
      <c r="A2734" s="165"/>
      <c r="B2734" s="165"/>
      <c r="C2734" s="165"/>
      <c r="D2734" s="165"/>
      <c r="E2734" s="234" t="s">
        <v>236</v>
      </c>
      <c r="F2734" s="234"/>
      <c r="G2734" s="172">
        <v>5.85</v>
      </c>
    </row>
    <row r="2735" spans="1:7" x14ac:dyDescent="0.25">
      <c r="A2735" s="165"/>
      <c r="B2735" s="165"/>
      <c r="C2735" s="230"/>
      <c r="D2735" s="230"/>
      <c r="E2735" s="165"/>
      <c r="F2735" s="165"/>
      <c r="G2735" s="165"/>
    </row>
    <row r="2736" spans="1:7" x14ac:dyDescent="0.25">
      <c r="A2736" s="231" t="s">
        <v>2602</v>
      </c>
      <c r="B2736" s="231"/>
      <c r="C2736" s="231"/>
      <c r="D2736" s="231"/>
      <c r="E2736" s="231"/>
      <c r="F2736" s="231"/>
      <c r="G2736" s="231"/>
    </row>
    <row r="2737" spans="1:7" ht="22.5" x14ac:dyDescent="0.25">
      <c r="A2737" s="232" t="s">
        <v>225</v>
      </c>
      <c r="B2737" s="232"/>
      <c r="C2737" s="166" t="s">
        <v>226</v>
      </c>
      <c r="D2737" s="166" t="s">
        <v>227</v>
      </c>
      <c r="E2737" s="166" t="s">
        <v>228</v>
      </c>
      <c r="F2737" s="166" t="s">
        <v>229</v>
      </c>
      <c r="G2737" s="166" t="s">
        <v>3</v>
      </c>
    </row>
    <row r="2738" spans="1:7" x14ac:dyDescent="0.25">
      <c r="A2738" s="167" t="s">
        <v>2591</v>
      </c>
      <c r="B2738" s="168" t="s">
        <v>2592</v>
      </c>
      <c r="C2738" s="167" t="s">
        <v>1007</v>
      </c>
      <c r="D2738" s="167" t="s">
        <v>238</v>
      </c>
      <c r="E2738" s="169">
        <v>0.03</v>
      </c>
      <c r="F2738" s="170">
        <v>18.6998</v>
      </c>
      <c r="G2738" s="170">
        <v>0.56099399999999999</v>
      </c>
    </row>
    <row r="2739" spans="1:7" x14ac:dyDescent="0.25">
      <c r="A2739" s="167" t="s">
        <v>1008</v>
      </c>
      <c r="B2739" s="168" t="s">
        <v>1009</v>
      </c>
      <c r="C2739" s="167" t="s">
        <v>1007</v>
      </c>
      <c r="D2739" s="167" t="s">
        <v>1010</v>
      </c>
      <c r="E2739" s="169">
        <v>0.1</v>
      </c>
      <c r="F2739" s="170">
        <v>137.18</v>
      </c>
      <c r="G2739" s="170">
        <v>13.718</v>
      </c>
    </row>
    <row r="2740" spans="1:7" x14ac:dyDescent="0.25">
      <c r="A2740" s="167" t="s">
        <v>2603</v>
      </c>
      <c r="B2740" s="168" t="s">
        <v>2604</v>
      </c>
      <c r="C2740" s="167" t="s">
        <v>1007</v>
      </c>
      <c r="D2740" s="167" t="s">
        <v>238</v>
      </c>
      <c r="E2740" s="169">
        <v>0.25</v>
      </c>
      <c r="F2740" s="170">
        <v>16.606000000000002</v>
      </c>
      <c r="G2740" s="170">
        <v>4.1515000000000004</v>
      </c>
    </row>
    <row r="2741" spans="1:7" x14ac:dyDescent="0.25">
      <c r="A2741" s="167" t="s">
        <v>2605</v>
      </c>
      <c r="B2741" s="168" t="s">
        <v>2606</v>
      </c>
      <c r="C2741" s="167" t="s">
        <v>1007</v>
      </c>
      <c r="D2741" s="167" t="s">
        <v>1010</v>
      </c>
      <c r="E2741" s="169">
        <v>0.1</v>
      </c>
      <c r="F2741" s="170">
        <v>129.96</v>
      </c>
      <c r="G2741" s="170">
        <v>12.996</v>
      </c>
    </row>
    <row r="2742" spans="1:7" x14ac:dyDescent="0.25">
      <c r="A2742" s="167" t="s">
        <v>2607</v>
      </c>
      <c r="B2742" s="168" t="s">
        <v>2608</v>
      </c>
      <c r="C2742" s="167" t="s">
        <v>1007</v>
      </c>
      <c r="D2742" s="167" t="s">
        <v>1010</v>
      </c>
      <c r="E2742" s="169">
        <v>0.3</v>
      </c>
      <c r="F2742" s="170">
        <v>76.712500000000006</v>
      </c>
      <c r="G2742" s="170">
        <v>23.013750000000002</v>
      </c>
    </row>
    <row r="2743" spans="1:7" x14ac:dyDescent="0.25">
      <c r="A2743" s="165"/>
      <c r="B2743" s="165"/>
      <c r="C2743" s="165"/>
      <c r="D2743" s="165"/>
      <c r="E2743" s="233" t="s">
        <v>230</v>
      </c>
      <c r="F2743" s="233"/>
      <c r="G2743" s="171">
        <v>54.44</v>
      </c>
    </row>
    <row r="2744" spans="1:7" ht="22.5" x14ac:dyDescent="0.25">
      <c r="A2744" s="232" t="s">
        <v>231</v>
      </c>
      <c r="B2744" s="232"/>
      <c r="C2744" s="166" t="s">
        <v>226</v>
      </c>
      <c r="D2744" s="166" t="s">
        <v>227</v>
      </c>
      <c r="E2744" s="166" t="s">
        <v>228</v>
      </c>
      <c r="F2744" s="166" t="s">
        <v>229</v>
      </c>
      <c r="G2744" s="166" t="s">
        <v>3</v>
      </c>
    </row>
    <row r="2745" spans="1:7" x14ac:dyDescent="0.25">
      <c r="A2745" s="167" t="s">
        <v>1013</v>
      </c>
      <c r="B2745" s="168" t="s">
        <v>1014</v>
      </c>
      <c r="C2745" s="167" t="s">
        <v>1007</v>
      </c>
      <c r="D2745" s="167" t="s">
        <v>232</v>
      </c>
      <c r="E2745" s="169">
        <v>0.94</v>
      </c>
      <c r="F2745" s="170">
        <v>15.01</v>
      </c>
      <c r="G2745" s="170">
        <v>14.109400000000001</v>
      </c>
    </row>
    <row r="2746" spans="1:7" x14ac:dyDescent="0.25">
      <c r="A2746" s="167" t="s">
        <v>1015</v>
      </c>
      <c r="B2746" s="168" t="s">
        <v>233</v>
      </c>
      <c r="C2746" s="167" t="s">
        <v>1007</v>
      </c>
      <c r="D2746" s="167" t="s">
        <v>232</v>
      </c>
      <c r="E2746" s="169">
        <v>1.0900000000000001</v>
      </c>
      <c r="F2746" s="170">
        <v>12.64</v>
      </c>
      <c r="G2746" s="170">
        <v>13.7776</v>
      </c>
    </row>
    <row r="2747" spans="1:7" x14ac:dyDescent="0.25">
      <c r="A2747" s="165"/>
      <c r="B2747" s="165"/>
      <c r="C2747" s="165"/>
      <c r="D2747" s="165"/>
      <c r="E2747" s="233" t="s">
        <v>234</v>
      </c>
      <c r="F2747" s="233"/>
      <c r="G2747" s="171">
        <v>27.89</v>
      </c>
    </row>
    <row r="2748" spans="1:7" x14ac:dyDescent="0.25">
      <c r="A2748" s="165"/>
      <c r="B2748" s="165"/>
      <c r="C2748" s="165"/>
      <c r="D2748" s="165"/>
      <c r="E2748" s="234" t="s">
        <v>235</v>
      </c>
      <c r="F2748" s="234"/>
      <c r="G2748" s="172">
        <v>101.57</v>
      </c>
    </row>
    <row r="2749" spans="1:7" x14ac:dyDescent="0.25">
      <c r="A2749" s="165"/>
      <c r="B2749" s="165"/>
      <c r="C2749" s="165"/>
      <c r="D2749" s="165"/>
      <c r="E2749" s="234" t="s">
        <v>259</v>
      </c>
      <c r="F2749" s="234"/>
      <c r="G2749" s="172">
        <v>19.239999999999998</v>
      </c>
    </row>
    <row r="2750" spans="1:7" x14ac:dyDescent="0.25">
      <c r="A2750" s="165"/>
      <c r="B2750" s="165"/>
      <c r="C2750" s="165"/>
      <c r="D2750" s="165"/>
      <c r="E2750" s="234" t="s">
        <v>236</v>
      </c>
      <c r="F2750" s="234"/>
      <c r="G2750" s="172">
        <v>101.57</v>
      </c>
    </row>
    <row r="2751" spans="1:7" x14ac:dyDescent="0.25">
      <c r="A2751" s="165"/>
      <c r="B2751" s="165"/>
      <c r="C2751" s="230"/>
      <c r="D2751" s="230"/>
      <c r="E2751" s="165"/>
      <c r="F2751" s="165"/>
      <c r="G2751" s="165"/>
    </row>
    <row r="2752" spans="1:7" x14ac:dyDescent="0.25">
      <c r="A2752" s="231" t="s">
        <v>2609</v>
      </c>
      <c r="B2752" s="231"/>
      <c r="C2752" s="231"/>
      <c r="D2752" s="231"/>
      <c r="E2752" s="231"/>
      <c r="F2752" s="231"/>
      <c r="G2752" s="231"/>
    </row>
    <row r="2753" spans="1:7" ht="22.5" x14ac:dyDescent="0.25">
      <c r="A2753" s="232" t="s">
        <v>231</v>
      </c>
      <c r="B2753" s="232"/>
      <c r="C2753" s="166" t="s">
        <v>226</v>
      </c>
      <c r="D2753" s="166" t="s">
        <v>227</v>
      </c>
      <c r="E2753" s="166" t="s">
        <v>228</v>
      </c>
      <c r="F2753" s="166" t="s">
        <v>229</v>
      </c>
      <c r="G2753" s="166" t="s">
        <v>3</v>
      </c>
    </row>
    <row r="2754" spans="1:7" x14ac:dyDescent="0.25">
      <c r="A2754" s="167" t="s">
        <v>2610</v>
      </c>
      <c r="B2754" s="168" t="s">
        <v>2611</v>
      </c>
      <c r="C2754" s="167" t="s">
        <v>1007</v>
      </c>
      <c r="D2754" s="167" t="s">
        <v>238</v>
      </c>
      <c r="E2754" s="169">
        <v>60</v>
      </c>
      <c r="F2754" s="170">
        <v>12.83</v>
      </c>
      <c r="G2754" s="170">
        <v>769.8</v>
      </c>
    </row>
    <row r="2755" spans="1:7" ht="22.5" x14ac:dyDescent="0.25">
      <c r="A2755" s="167" t="s">
        <v>2612</v>
      </c>
      <c r="B2755" s="168" t="s">
        <v>2613</v>
      </c>
      <c r="C2755" s="167" t="s">
        <v>1007</v>
      </c>
      <c r="D2755" s="167" t="s">
        <v>127</v>
      </c>
      <c r="E2755" s="169">
        <v>1</v>
      </c>
      <c r="F2755" s="170">
        <v>733.3</v>
      </c>
      <c r="G2755" s="170">
        <v>733.3</v>
      </c>
    </row>
    <row r="2756" spans="1:7" x14ac:dyDescent="0.25">
      <c r="A2756" s="167" t="s">
        <v>2614</v>
      </c>
      <c r="B2756" s="168" t="s">
        <v>2615</v>
      </c>
      <c r="C2756" s="167" t="s">
        <v>1007</v>
      </c>
      <c r="D2756" s="167" t="s">
        <v>125</v>
      </c>
      <c r="E2756" s="169">
        <v>12</v>
      </c>
      <c r="F2756" s="170">
        <v>3.79</v>
      </c>
      <c r="G2756" s="170">
        <v>45.48</v>
      </c>
    </row>
    <row r="2757" spans="1:7" x14ac:dyDescent="0.25">
      <c r="A2757" s="167" t="s">
        <v>2616</v>
      </c>
      <c r="B2757" s="168" t="s">
        <v>2617</v>
      </c>
      <c r="C2757" s="167" t="s">
        <v>1007</v>
      </c>
      <c r="D2757" s="167" t="s">
        <v>125</v>
      </c>
      <c r="E2757" s="169">
        <v>12</v>
      </c>
      <c r="F2757" s="170">
        <v>82.33</v>
      </c>
      <c r="G2757" s="170">
        <v>987.96</v>
      </c>
    </row>
    <row r="2758" spans="1:7" x14ac:dyDescent="0.25">
      <c r="A2758" s="165"/>
      <c r="B2758" s="165"/>
      <c r="C2758" s="165"/>
      <c r="D2758" s="165"/>
      <c r="E2758" s="233" t="s">
        <v>234</v>
      </c>
      <c r="F2758" s="233"/>
      <c r="G2758" s="171">
        <v>2536.54</v>
      </c>
    </row>
    <row r="2759" spans="1:7" x14ac:dyDescent="0.25">
      <c r="A2759" s="165"/>
      <c r="B2759" s="165"/>
      <c r="C2759" s="165"/>
      <c r="D2759" s="165"/>
      <c r="E2759" s="234" t="s">
        <v>235</v>
      </c>
      <c r="F2759" s="234"/>
      <c r="G2759" s="172">
        <v>3046.94</v>
      </c>
    </row>
    <row r="2760" spans="1:7" x14ac:dyDescent="0.25">
      <c r="A2760" s="165"/>
      <c r="B2760" s="165"/>
      <c r="C2760" s="165"/>
      <c r="D2760" s="165"/>
      <c r="E2760" s="234" t="s">
        <v>259</v>
      </c>
      <c r="F2760" s="234"/>
      <c r="G2760" s="172">
        <v>510.4</v>
      </c>
    </row>
    <row r="2761" spans="1:7" x14ac:dyDescent="0.25">
      <c r="A2761" s="165"/>
      <c r="B2761" s="165"/>
      <c r="C2761" s="165"/>
      <c r="D2761" s="165"/>
      <c r="E2761" s="234" t="s">
        <v>236</v>
      </c>
      <c r="F2761" s="234"/>
      <c r="G2761" s="172">
        <v>3046.94</v>
      </c>
    </row>
    <row r="2762" spans="1:7" x14ac:dyDescent="0.25">
      <c r="A2762" s="165"/>
      <c r="B2762" s="165"/>
      <c r="C2762" s="230"/>
      <c r="D2762" s="230"/>
      <c r="E2762" s="165"/>
      <c r="F2762" s="165"/>
      <c r="G2762" s="165"/>
    </row>
    <row r="2763" spans="1:7" x14ac:dyDescent="0.25">
      <c r="A2763" s="231" t="s">
        <v>2618</v>
      </c>
      <c r="B2763" s="231"/>
      <c r="C2763" s="231"/>
      <c r="D2763" s="231"/>
      <c r="E2763" s="231"/>
      <c r="F2763" s="231"/>
      <c r="G2763" s="231"/>
    </row>
    <row r="2764" spans="1:7" ht="22.5" x14ac:dyDescent="0.25">
      <c r="A2764" s="232" t="s">
        <v>225</v>
      </c>
      <c r="B2764" s="232"/>
      <c r="C2764" s="166" t="s">
        <v>226</v>
      </c>
      <c r="D2764" s="166" t="s">
        <v>227</v>
      </c>
      <c r="E2764" s="166" t="s">
        <v>228</v>
      </c>
      <c r="F2764" s="166" t="s">
        <v>229</v>
      </c>
      <c r="G2764" s="166" t="s">
        <v>3</v>
      </c>
    </row>
    <row r="2765" spans="1:7" x14ac:dyDescent="0.25">
      <c r="A2765" s="167" t="s">
        <v>1425</v>
      </c>
      <c r="B2765" s="168" t="s">
        <v>1426</v>
      </c>
      <c r="C2765" s="167" t="s">
        <v>1007</v>
      </c>
      <c r="D2765" s="167" t="s">
        <v>127</v>
      </c>
      <c r="E2765" s="169">
        <v>1.1000000000000001</v>
      </c>
      <c r="F2765" s="170">
        <v>75</v>
      </c>
      <c r="G2765" s="170">
        <v>82.5</v>
      </c>
    </row>
    <row r="2766" spans="1:7" x14ac:dyDescent="0.25">
      <c r="A2766" s="167" t="s">
        <v>1427</v>
      </c>
      <c r="B2766" s="168" t="s">
        <v>1428</v>
      </c>
      <c r="C2766" s="167" t="s">
        <v>1007</v>
      </c>
      <c r="D2766" s="167" t="s">
        <v>1429</v>
      </c>
      <c r="E2766" s="169">
        <v>6.44</v>
      </c>
      <c r="F2766" s="170">
        <v>45</v>
      </c>
      <c r="G2766" s="170">
        <v>289.8</v>
      </c>
    </row>
    <row r="2767" spans="1:7" x14ac:dyDescent="0.25">
      <c r="A2767" s="165"/>
      <c r="B2767" s="165"/>
      <c r="C2767" s="165"/>
      <c r="D2767" s="165"/>
      <c r="E2767" s="233" t="s">
        <v>230</v>
      </c>
      <c r="F2767" s="233"/>
      <c r="G2767" s="171">
        <v>372.3</v>
      </c>
    </row>
    <row r="2768" spans="1:7" ht="22.5" x14ac:dyDescent="0.25">
      <c r="A2768" s="232" t="s">
        <v>231</v>
      </c>
      <c r="B2768" s="232"/>
      <c r="C2768" s="166" t="s">
        <v>226</v>
      </c>
      <c r="D2768" s="166" t="s">
        <v>227</v>
      </c>
      <c r="E2768" s="166" t="s">
        <v>228</v>
      </c>
      <c r="F2768" s="166" t="s">
        <v>229</v>
      </c>
      <c r="G2768" s="166" t="s">
        <v>3</v>
      </c>
    </row>
    <row r="2769" spans="1:7" x14ac:dyDescent="0.25">
      <c r="A2769" s="167" t="s">
        <v>1015</v>
      </c>
      <c r="B2769" s="168" t="s">
        <v>233</v>
      </c>
      <c r="C2769" s="167" t="s">
        <v>1007</v>
      </c>
      <c r="D2769" s="167" t="s">
        <v>232</v>
      </c>
      <c r="E2769" s="169">
        <v>8</v>
      </c>
      <c r="F2769" s="170">
        <v>12.64</v>
      </c>
      <c r="G2769" s="170">
        <v>101.12</v>
      </c>
    </row>
    <row r="2770" spans="1:7" x14ac:dyDescent="0.25">
      <c r="A2770" s="165"/>
      <c r="B2770" s="165"/>
      <c r="C2770" s="165"/>
      <c r="D2770" s="165"/>
      <c r="E2770" s="233" t="s">
        <v>234</v>
      </c>
      <c r="F2770" s="233"/>
      <c r="G2770" s="171">
        <v>101.12</v>
      </c>
    </row>
    <row r="2771" spans="1:7" x14ac:dyDescent="0.25">
      <c r="A2771" s="165"/>
      <c r="B2771" s="165"/>
      <c r="C2771" s="165"/>
      <c r="D2771" s="165"/>
      <c r="E2771" s="234" t="s">
        <v>235</v>
      </c>
      <c r="F2771" s="234"/>
      <c r="G2771" s="172">
        <v>528.29999999999995</v>
      </c>
    </row>
    <row r="2772" spans="1:7" x14ac:dyDescent="0.25">
      <c r="A2772" s="165"/>
      <c r="B2772" s="165"/>
      <c r="C2772" s="165"/>
      <c r="D2772" s="165"/>
      <c r="E2772" s="234" t="s">
        <v>259</v>
      </c>
      <c r="F2772" s="234"/>
      <c r="G2772" s="172">
        <v>54.88</v>
      </c>
    </row>
    <row r="2773" spans="1:7" x14ac:dyDescent="0.25">
      <c r="A2773" s="165"/>
      <c r="B2773" s="165"/>
      <c r="C2773" s="165"/>
      <c r="D2773" s="165"/>
      <c r="E2773" s="234" t="s">
        <v>236</v>
      </c>
      <c r="F2773" s="234"/>
      <c r="G2773" s="172">
        <v>528.29999999999995</v>
      </c>
    </row>
  </sheetData>
  <mergeCells count="1905">
    <mergeCell ref="E2771:F2771"/>
    <mergeCell ref="E2772:F2772"/>
    <mergeCell ref="E2773:F2773"/>
    <mergeCell ref="C2762:D2762"/>
    <mergeCell ref="A2763:G2763"/>
    <mergeCell ref="A2764:B2764"/>
    <mergeCell ref="E2767:F2767"/>
    <mergeCell ref="A2768:B2768"/>
    <mergeCell ref="E2770:F2770"/>
    <mergeCell ref="A2752:G2752"/>
    <mergeCell ref="A2753:B2753"/>
    <mergeCell ref="E2758:F2758"/>
    <mergeCell ref="E2759:F2759"/>
    <mergeCell ref="E2760:F2760"/>
    <mergeCell ref="E2761:F2761"/>
    <mergeCell ref="A2744:B2744"/>
    <mergeCell ref="E2747:F2747"/>
    <mergeCell ref="E2748:F2748"/>
    <mergeCell ref="E2749:F2749"/>
    <mergeCell ref="E2750:F2750"/>
    <mergeCell ref="C2751:D2751"/>
    <mergeCell ref="E2733:F2733"/>
    <mergeCell ref="E2734:F2734"/>
    <mergeCell ref="C2735:D2735"/>
    <mergeCell ref="A2736:G2736"/>
    <mergeCell ref="A2737:B2737"/>
    <mergeCell ref="E2743:F2743"/>
    <mergeCell ref="E2726:F2726"/>
    <mergeCell ref="C2727:D2727"/>
    <mergeCell ref="A2728:G2728"/>
    <mergeCell ref="A2729:B2729"/>
    <mergeCell ref="E2731:F2731"/>
    <mergeCell ref="E2732:F2732"/>
    <mergeCell ref="A2714:B2714"/>
    <mergeCell ref="E2718:F2718"/>
    <mergeCell ref="A2719:B2719"/>
    <mergeCell ref="E2723:F2723"/>
    <mergeCell ref="E2724:F2724"/>
    <mergeCell ref="E2725:F2725"/>
    <mergeCell ref="E2707:F2707"/>
    <mergeCell ref="E2708:F2708"/>
    <mergeCell ref="C2709:D2709"/>
    <mergeCell ref="A2710:G2710"/>
    <mergeCell ref="A2711:B2711"/>
    <mergeCell ref="E2713:F2713"/>
    <mergeCell ref="E2699:F2699"/>
    <mergeCell ref="A2700:B2700"/>
    <mergeCell ref="E2702:F2702"/>
    <mergeCell ref="A2703:B2703"/>
    <mergeCell ref="E2705:F2705"/>
    <mergeCell ref="E2706:F2706"/>
    <mergeCell ref="E2687:F2687"/>
    <mergeCell ref="E2688:F2688"/>
    <mergeCell ref="E2689:F2689"/>
    <mergeCell ref="C2690:D2690"/>
    <mergeCell ref="A2691:G2691"/>
    <mergeCell ref="A2692:B2692"/>
    <mergeCell ref="C2677:D2677"/>
    <mergeCell ref="A2678:G2678"/>
    <mergeCell ref="A2679:B2679"/>
    <mergeCell ref="E2682:F2682"/>
    <mergeCell ref="A2683:B2683"/>
    <mergeCell ref="E2686:F2686"/>
    <mergeCell ref="E2670:F2670"/>
    <mergeCell ref="A2671:B2671"/>
    <mergeCell ref="E2673:F2673"/>
    <mergeCell ref="E2674:F2674"/>
    <mergeCell ref="E2675:F2675"/>
    <mergeCell ref="E2676:F2676"/>
    <mergeCell ref="E2657:F2657"/>
    <mergeCell ref="C2658:D2658"/>
    <mergeCell ref="A2659:G2659"/>
    <mergeCell ref="A2660:B2660"/>
    <mergeCell ref="E2667:F2667"/>
    <mergeCell ref="A2668:B2668"/>
    <mergeCell ref="A2646:B2646"/>
    <mergeCell ref="E2648:F2648"/>
    <mergeCell ref="A2649:B2649"/>
    <mergeCell ref="E2654:F2654"/>
    <mergeCell ref="E2655:F2655"/>
    <mergeCell ref="E2656:F2656"/>
    <mergeCell ref="E2640:F2640"/>
    <mergeCell ref="E2641:F2641"/>
    <mergeCell ref="E2642:F2642"/>
    <mergeCell ref="E2643:F2643"/>
    <mergeCell ref="C2644:D2644"/>
    <mergeCell ref="A2645:G2645"/>
    <mergeCell ref="E2630:F2630"/>
    <mergeCell ref="C2631:D2631"/>
    <mergeCell ref="A2632:G2632"/>
    <mergeCell ref="A2633:B2633"/>
    <mergeCell ref="E2636:F2636"/>
    <mergeCell ref="A2637:B2637"/>
    <mergeCell ref="A2621:B2621"/>
    <mergeCell ref="E2623:F2623"/>
    <mergeCell ref="A2624:B2624"/>
    <mergeCell ref="E2627:F2627"/>
    <mergeCell ref="E2628:F2628"/>
    <mergeCell ref="E2629:F2629"/>
    <mergeCell ref="E2615:F2615"/>
    <mergeCell ref="E2616:F2616"/>
    <mergeCell ref="E2617:F2617"/>
    <mergeCell ref="E2618:F2618"/>
    <mergeCell ref="C2619:D2619"/>
    <mergeCell ref="A2620:G2620"/>
    <mergeCell ref="E2606:F2606"/>
    <mergeCell ref="C2607:D2607"/>
    <mergeCell ref="A2608:G2608"/>
    <mergeCell ref="A2609:B2609"/>
    <mergeCell ref="E2611:F2611"/>
    <mergeCell ref="A2612:B2612"/>
    <mergeCell ref="A2597:B2597"/>
    <mergeCell ref="E2599:F2599"/>
    <mergeCell ref="A2600:B2600"/>
    <mergeCell ref="E2603:F2603"/>
    <mergeCell ref="E2604:F2604"/>
    <mergeCell ref="E2605:F2605"/>
    <mergeCell ref="E2591:F2591"/>
    <mergeCell ref="E2592:F2592"/>
    <mergeCell ref="E2593:F2593"/>
    <mergeCell ref="E2594:F2594"/>
    <mergeCell ref="C2595:D2595"/>
    <mergeCell ref="A2596:G2596"/>
    <mergeCell ref="E2581:F2581"/>
    <mergeCell ref="C2582:D2582"/>
    <mergeCell ref="A2583:G2583"/>
    <mergeCell ref="A2584:B2584"/>
    <mergeCell ref="E2588:F2588"/>
    <mergeCell ref="A2589:B2589"/>
    <mergeCell ref="C2570:D2570"/>
    <mergeCell ref="A2571:G2571"/>
    <mergeCell ref="A2572:B2572"/>
    <mergeCell ref="E2578:F2578"/>
    <mergeCell ref="E2579:F2579"/>
    <mergeCell ref="E2580:F2580"/>
    <mergeCell ref="E2563:F2563"/>
    <mergeCell ref="A2564:B2564"/>
    <mergeCell ref="E2566:F2566"/>
    <mergeCell ref="E2567:F2567"/>
    <mergeCell ref="E2568:F2568"/>
    <mergeCell ref="E2569:F2569"/>
    <mergeCell ref="E2550:F2550"/>
    <mergeCell ref="C2551:D2551"/>
    <mergeCell ref="A2552:G2552"/>
    <mergeCell ref="A2553:B2553"/>
    <mergeCell ref="E2560:F2560"/>
    <mergeCell ref="A2561:B2561"/>
    <mergeCell ref="C2543:D2543"/>
    <mergeCell ref="A2544:G2544"/>
    <mergeCell ref="A2545:B2545"/>
    <mergeCell ref="E2547:F2547"/>
    <mergeCell ref="E2548:F2548"/>
    <mergeCell ref="E2549:F2549"/>
    <mergeCell ref="A2536:G2536"/>
    <mergeCell ref="A2537:B2537"/>
    <mergeCell ref="E2539:F2539"/>
    <mergeCell ref="E2540:F2540"/>
    <mergeCell ref="E2541:F2541"/>
    <mergeCell ref="E2542:F2542"/>
    <mergeCell ref="A2529:B2529"/>
    <mergeCell ref="E2531:F2531"/>
    <mergeCell ref="E2532:F2532"/>
    <mergeCell ref="E2533:F2533"/>
    <mergeCell ref="E2534:F2534"/>
    <mergeCell ref="C2535:D2535"/>
    <mergeCell ref="E2523:F2523"/>
    <mergeCell ref="E2524:F2524"/>
    <mergeCell ref="E2525:F2525"/>
    <mergeCell ref="E2526:F2526"/>
    <mergeCell ref="C2527:D2527"/>
    <mergeCell ref="A2528:G2528"/>
    <mergeCell ref="E2516:F2516"/>
    <mergeCell ref="E2517:F2517"/>
    <mergeCell ref="E2518:F2518"/>
    <mergeCell ref="C2519:D2519"/>
    <mergeCell ref="A2520:G2520"/>
    <mergeCell ref="A2521:B2521"/>
    <mergeCell ref="E2509:F2509"/>
    <mergeCell ref="E2510:F2510"/>
    <mergeCell ref="C2511:D2511"/>
    <mergeCell ref="A2512:G2512"/>
    <mergeCell ref="A2513:B2513"/>
    <mergeCell ref="E2515:F2515"/>
    <mergeCell ref="E2497:F2497"/>
    <mergeCell ref="C2498:D2498"/>
    <mergeCell ref="A2499:G2499"/>
    <mergeCell ref="A2500:B2500"/>
    <mergeCell ref="E2507:F2507"/>
    <mergeCell ref="E2508:F2508"/>
    <mergeCell ref="C2490:D2490"/>
    <mergeCell ref="A2491:G2491"/>
    <mergeCell ref="A2492:B2492"/>
    <mergeCell ref="E2494:F2494"/>
    <mergeCell ref="E2495:F2495"/>
    <mergeCell ref="E2496:F2496"/>
    <mergeCell ref="A2482:G2482"/>
    <mergeCell ref="A2483:B2483"/>
    <mergeCell ref="E2486:F2486"/>
    <mergeCell ref="E2487:F2487"/>
    <mergeCell ref="E2488:F2488"/>
    <mergeCell ref="E2489:F2489"/>
    <mergeCell ref="A2474:B2474"/>
    <mergeCell ref="E2477:F2477"/>
    <mergeCell ref="E2478:F2478"/>
    <mergeCell ref="E2479:F2479"/>
    <mergeCell ref="E2480:F2480"/>
    <mergeCell ref="C2481:D2481"/>
    <mergeCell ref="E2468:F2468"/>
    <mergeCell ref="E2469:F2469"/>
    <mergeCell ref="E2470:F2470"/>
    <mergeCell ref="E2471:F2471"/>
    <mergeCell ref="C2472:D2472"/>
    <mergeCell ref="A2473:G2473"/>
    <mergeCell ref="E2460:F2460"/>
    <mergeCell ref="E2461:F2461"/>
    <mergeCell ref="E2462:F2462"/>
    <mergeCell ref="C2463:D2463"/>
    <mergeCell ref="A2464:G2464"/>
    <mergeCell ref="A2465:B2465"/>
    <mergeCell ref="E2452:F2452"/>
    <mergeCell ref="E2453:F2453"/>
    <mergeCell ref="C2454:D2454"/>
    <mergeCell ref="A2455:G2455"/>
    <mergeCell ref="A2456:B2456"/>
    <mergeCell ref="E2459:F2459"/>
    <mergeCell ref="E2444:F2444"/>
    <mergeCell ref="A2445:B2445"/>
    <mergeCell ref="E2447:F2447"/>
    <mergeCell ref="A2448:B2448"/>
    <mergeCell ref="E2450:F2450"/>
    <mergeCell ref="E2451:F2451"/>
    <mergeCell ref="E2432:F2432"/>
    <mergeCell ref="E2433:F2433"/>
    <mergeCell ref="E2434:F2434"/>
    <mergeCell ref="C2435:D2435"/>
    <mergeCell ref="A2436:G2436"/>
    <mergeCell ref="A2437:B2437"/>
    <mergeCell ref="E2425:F2425"/>
    <mergeCell ref="E2426:F2426"/>
    <mergeCell ref="C2427:D2427"/>
    <mergeCell ref="A2428:G2428"/>
    <mergeCell ref="A2429:B2429"/>
    <mergeCell ref="E2431:F2431"/>
    <mergeCell ref="A2413:G2413"/>
    <mergeCell ref="A2414:B2414"/>
    <mergeCell ref="E2419:F2419"/>
    <mergeCell ref="A2420:B2420"/>
    <mergeCell ref="E2423:F2423"/>
    <mergeCell ref="E2424:F2424"/>
    <mergeCell ref="A2406:B2406"/>
    <mergeCell ref="E2408:F2408"/>
    <mergeCell ref="E2409:F2409"/>
    <mergeCell ref="E2410:F2410"/>
    <mergeCell ref="E2411:F2411"/>
    <mergeCell ref="C2412:D2412"/>
    <mergeCell ref="C2393:D2393"/>
    <mergeCell ref="A2394:G2394"/>
    <mergeCell ref="A2395:B2395"/>
    <mergeCell ref="E2402:F2402"/>
    <mergeCell ref="A2403:B2403"/>
    <mergeCell ref="E2405:F2405"/>
    <mergeCell ref="E2386:F2386"/>
    <mergeCell ref="A2387:B2387"/>
    <mergeCell ref="E2389:F2389"/>
    <mergeCell ref="E2390:F2390"/>
    <mergeCell ref="E2391:F2391"/>
    <mergeCell ref="E2392:F2392"/>
    <mergeCell ref="E2373:F2373"/>
    <mergeCell ref="C2374:D2374"/>
    <mergeCell ref="A2375:G2375"/>
    <mergeCell ref="A2376:B2376"/>
    <mergeCell ref="E2383:F2383"/>
    <mergeCell ref="A2384:B2384"/>
    <mergeCell ref="A2364:B2364"/>
    <mergeCell ref="E2366:F2366"/>
    <mergeCell ref="A2367:B2367"/>
    <mergeCell ref="E2370:F2370"/>
    <mergeCell ref="E2371:F2371"/>
    <mergeCell ref="E2372:F2372"/>
    <mergeCell ref="E2358:F2358"/>
    <mergeCell ref="E2359:F2359"/>
    <mergeCell ref="E2360:F2360"/>
    <mergeCell ref="E2361:F2361"/>
    <mergeCell ref="C2362:D2362"/>
    <mergeCell ref="A2363:G2363"/>
    <mergeCell ref="A2344:G2344"/>
    <mergeCell ref="A2345:B2345"/>
    <mergeCell ref="E2352:F2352"/>
    <mergeCell ref="A2353:B2353"/>
    <mergeCell ref="E2355:F2355"/>
    <mergeCell ref="A2356:B2356"/>
    <mergeCell ref="A2337:B2337"/>
    <mergeCell ref="E2339:F2339"/>
    <mergeCell ref="E2340:F2340"/>
    <mergeCell ref="E2341:F2341"/>
    <mergeCell ref="E2342:F2342"/>
    <mergeCell ref="C2343:D2343"/>
    <mergeCell ref="C2324:D2324"/>
    <mergeCell ref="A2325:G2325"/>
    <mergeCell ref="A2326:B2326"/>
    <mergeCell ref="E2333:F2333"/>
    <mergeCell ref="A2334:B2334"/>
    <mergeCell ref="E2336:F2336"/>
    <mergeCell ref="E2317:F2317"/>
    <mergeCell ref="A2318:B2318"/>
    <mergeCell ref="E2320:F2320"/>
    <mergeCell ref="E2321:F2321"/>
    <mergeCell ref="E2322:F2322"/>
    <mergeCell ref="E2323:F2323"/>
    <mergeCell ref="E2304:F2304"/>
    <mergeCell ref="C2305:D2305"/>
    <mergeCell ref="A2306:G2306"/>
    <mergeCell ref="A2307:B2307"/>
    <mergeCell ref="E2314:F2314"/>
    <mergeCell ref="A2315:B2315"/>
    <mergeCell ref="A2291:B2291"/>
    <mergeCell ref="E2295:F2295"/>
    <mergeCell ref="A2296:B2296"/>
    <mergeCell ref="E2301:F2301"/>
    <mergeCell ref="E2302:F2302"/>
    <mergeCell ref="E2303:F2303"/>
    <mergeCell ref="E2285:F2285"/>
    <mergeCell ref="E2286:F2286"/>
    <mergeCell ref="E2287:F2287"/>
    <mergeCell ref="E2288:F2288"/>
    <mergeCell ref="C2289:D2289"/>
    <mergeCell ref="A2290:G2290"/>
    <mergeCell ref="E2275:F2275"/>
    <mergeCell ref="C2276:D2276"/>
    <mergeCell ref="A2277:G2277"/>
    <mergeCell ref="A2278:B2278"/>
    <mergeCell ref="E2282:F2282"/>
    <mergeCell ref="A2283:B2283"/>
    <mergeCell ref="A2264:B2264"/>
    <mergeCell ref="E2267:F2267"/>
    <mergeCell ref="A2268:B2268"/>
    <mergeCell ref="E2272:F2272"/>
    <mergeCell ref="E2273:F2273"/>
    <mergeCell ref="E2274:F2274"/>
    <mergeCell ref="E2258:F2258"/>
    <mergeCell ref="E2259:F2259"/>
    <mergeCell ref="E2260:F2260"/>
    <mergeCell ref="E2261:F2261"/>
    <mergeCell ref="C2262:D2262"/>
    <mergeCell ref="A2263:G2263"/>
    <mergeCell ref="A2244:G2244"/>
    <mergeCell ref="A2245:B2245"/>
    <mergeCell ref="E2252:F2252"/>
    <mergeCell ref="A2253:B2253"/>
    <mergeCell ref="E2255:F2255"/>
    <mergeCell ref="A2256:B2256"/>
    <mergeCell ref="A2237:B2237"/>
    <mergeCell ref="E2239:F2239"/>
    <mergeCell ref="E2240:F2240"/>
    <mergeCell ref="E2241:F2241"/>
    <mergeCell ref="E2242:F2242"/>
    <mergeCell ref="C2243:D2243"/>
    <mergeCell ref="E2231:F2231"/>
    <mergeCell ref="E2232:F2232"/>
    <mergeCell ref="E2233:F2233"/>
    <mergeCell ref="E2234:F2234"/>
    <mergeCell ref="C2235:D2235"/>
    <mergeCell ref="A2236:G2236"/>
    <mergeCell ref="E2221:F2221"/>
    <mergeCell ref="C2222:D2222"/>
    <mergeCell ref="A2223:G2223"/>
    <mergeCell ref="A2224:B2224"/>
    <mergeCell ref="E2226:F2226"/>
    <mergeCell ref="A2227:B2227"/>
    <mergeCell ref="C2211:D2211"/>
    <mergeCell ref="A2212:G2212"/>
    <mergeCell ref="A2213:B2213"/>
    <mergeCell ref="E2218:F2218"/>
    <mergeCell ref="E2219:F2219"/>
    <mergeCell ref="E2220:F2220"/>
    <mergeCell ref="A2204:G2204"/>
    <mergeCell ref="A2205:B2205"/>
    <mergeCell ref="E2207:F2207"/>
    <mergeCell ref="E2208:F2208"/>
    <mergeCell ref="E2209:F2209"/>
    <mergeCell ref="E2210:F2210"/>
    <mergeCell ref="A2197:B2197"/>
    <mergeCell ref="E2199:F2199"/>
    <mergeCell ref="E2200:F2200"/>
    <mergeCell ref="E2201:F2201"/>
    <mergeCell ref="E2202:F2202"/>
    <mergeCell ref="C2203:D2203"/>
    <mergeCell ref="E2191:F2191"/>
    <mergeCell ref="E2192:F2192"/>
    <mergeCell ref="E2193:F2193"/>
    <mergeCell ref="E2194:F2194"/>
    <mergeCell ref="C2195:D2195"/>
    <mergeCell ref="A2196:G2196"/>
    <mergeCell ref="E2183:F2183"/>
    <mergeCell ref="E2184:F2184"/>
    <mergeCell ref="E2185:F2185"/>
    <mergeCell ref="C2186:D2186"/>
    <mergeCell ref="A2187:G2187"/>
    <mergeCell ref="A2188:B2188"/>
    <mergeCell ref="E2176:F2176"/>
    <mergeCell ref="E2177:F2177"/>
    <mergeCell ref="C2178:D2178"/>
    <mergeCell ref="A2179:G2179"/>
    <mergeCell ref="A2180:B2180"/>
    <mergeCell ref="E2182:F2182"/>
    <mergeCell ref="E2169:F2169"/>
    <mergeCell ref="C2170:D2170"/>
    <mergeCell ref="A2171:G2171"/>
    <mergeCell ref="A2172:B2172"/>
    <mergeCell ref="E2174:F2174"/>
    <mergeCell ref="E2175:F2175"/>
    <mergeCell ref="A2160:B2160"/>
    <mergeCell ref="E2163:F2163"/>
    <mergeCell ref="A2164:B2164"/>
    <mergeCell ref="E2166:F2166"/>
    <mergeCell ref="E2167:F2167"/>
    <mergeCell ref="E2168:F2168"/>
    <mergeCell ref="E2154:F2154"/>
    <mergeCell ref="E2155:F2155"/>
    <mergeCell ref="E2156:F2156"/>
    <mergeCell ref="E2157:F2157"/>
    <mergeCell ref="C2158:D2158"/>
    <mergeCell ref="A2159:G2159"/>
    <mergeCell ref="A2140:G2140"/>
    <mergeCell ref="A2141:B2141"/>
    <mergeCell ref="E2148:F2148"/>
    <mergeCell ref="A2149:B2149"/>
    <mergeCell ref="E2151:F2151"/>
    <mergeCell ref="A2152:B2152"/>
    <mergeCell ref="A2133:B2133"/>
    <mergeCell ref="E2135:F2135"/>
    <mergeCell ref="E2136:F2136"/>
    <mergeCell ref="E2137:F2137"/>
    <mergeCell ref="E2138:F2138"/>
    <mergeCell ref="C2139:D2139"/>
    <mergeCell ref="E2127:F2127"/>
    <mergeCell ref="E2128:F2128"/>
    <mergeCell ref="E2129:F2129"/>
    <mergeCell ref="E2130:F2130"/>
    <mergeCell ref="C2131:D2131"/>
    <mergeCell ref="A2132:G2132"/>
    <mergeCell ref="A2113:G2113"/>
    <mergeCell ref="A2114:B2114"/>
    <mergeCell ref="E2121:F2121"/>
    <mergeCell ref="A2122:B2122"/>
    <mergeCell ref="E2124:F2124"/>
    <mergeCell ref="A2125:B2125"/>
    <mergeCell ref="A2105:B2105"/>
    <mergeCell ref="E2108:F2108"/>
    <mergeCell ref="E2109:F2109"/>
    <mergeCell ref="E2110:F2110"/>
    <mergeCell ref="E2111:F2111"/>
    <mergeCell ref="C2112:D2112"/>
    <mergeCell ref="E2098:F2098"/>
    <mergeCell ref="E2099:F2099"/>
    <mergeCell ref="C2100:D2100"/>
    <mergeCell ref="A2101:G2101"/>
    <mergeCell ref="A2102:B2102"/>
    <mergeCell ref="E2104:F2104"/>
    <mergeCell ref="A2087:G2087"/>
    <mergeCell ref="A2088:B2088"/>
    <mergeCell ref="E2093:F2093"/>
    <mergeCell ref="A2094:B2094"/>
    <mergeCell ref="E2096:F2096"/>
    <mergeCell ref="E2097:F2097"/>
    <mergeCell ref="A2076:B2076"/>
    <mergeCell ref="E2082:F2082"/>
    <mergeCell ref="E2083:F2083"/>
    <mergeCell ref="E2084:F2084"/>
    <mergeCell ref="E2085:F2085"/>
    <mergeCell ref="C2086:D2086"/>
    <mergeCell ref="E2070:F2070"/>
    <mergeCell ref="E2071:F2071"/>
    <mergeCell ref="E2072:F2072"/>
    <mergeCell ref="E2073:F2073"/>
    <mergeCell ref="C2074:D2074"/>
    <mergeCell ref="A2075:G2075"/>
    <mergeCell ref="E2063:F2063"/>
    <mergeCell ref="E2064:F2064"/>
    <mergeCell ref="E2065:F2065"/>
    <mergeCell ref="C2066:D2066"/>
    <mergeCell ref="A2067:G2067"/>
    <mergeCell ref="A2068:B2068"/>
    <mergeCell ref="E2054:F2054"/>
    <mergeCell ref="E2055:F2055"/>
    <mergeCell ref="C2056:D2056"/>
    <mergeCell ref="A2057:G2057"/>
    <mergeCell ref="A2058:B2058"/>
    <mergeCell ref="E2062:F2062"/>
    <mergeCell ref="E2047:F2047"/>
    <mergeCell ref="C2048:D2048"/>
    <mergeCell ref="A2049:G2049"/>
    <mergeCell ref="A2050:B2050"/>
    <mergeCell ref="E2052:F2052"/>
    <mergeCell ref="E2053:F2053"/>
    <mergeCell ref="C2036:D2036"/>
    <mergeCell ref="A2037:G2037"/>
    <mergeCell ref="A2038:B2038"/>
    <mergeCell ref="E2044:F2044"/>
    <mergeCell ref="E2045:F2045"/>
    <mergeCell ref="E2046:F2046"/>
    <mergeCell ref="A2029:G2029"/>
    <mergeCell ref="A2030:B2030"/>
    <mergeCell ref="E2032:F2032"/>
    <mergeCell ref="E2033:F2033"/>
    <mergeCell ref="E2034:F2034"/>
    <mergeCell ref="E2035:F2035"/>
    <mergeCell ref="A2020:B2020"/>
    <mergeCell ref="E2024:F2024"/>
    <mergeCell ref="E2025:F2025"/>
    <mergeCell ref="E2026:F2026"/>
    <mergeCell ref="E2027:F2027"/>
    <mergeCell ref="C2028:D2028"/>
    <mergeCell ref="E2014:F2014"/>
    <mergeCell ref="E2015:F2015"/>
    <mergeCell ref="E2016:F2016"/>
    <mergeCell ref="E2017:F2017"/>
    <mergeCell ref="C2018:D2018"/>
    <mergeCell ref="A2019:G2019"/>
    <mergeCell ref="E2007:F2007"/>
    <mergeCell ref="E2008:F2008"/>
    <mergeCell ref="E2009:F2009"/>
    <mergeCell ref="C2010:D2010"/>
    <mergeCell ref="A2011:G2011"/>
    <mergeCell ref="A2012:B2012"/>
    <mergeCell ref="A1993:B1993"/>
    <mergeCell ref="E2000:F2000"/>
    <mergeCell ref="A2001:B2001"/>
    <mergeCell ref="E2003:F2003"/>
    <mergeCell ref="A2004:B2004"/>
    <mergeCell ref="E2006:F2006"/>
    <mergeCell ref="E1987:F1987"/>
    <mergeCell ref="E1988:F1988"/>
    <mergeCell ref="E1989:F1989"/>
    <mergeCell ref="E1990:F1990"/>
    <mergeCell ref="C1991:D1991"/>
    <mergeCell ref="A1992:G1992"/>
    <mergeCell ref="E1980:F1980"/>
    <mergeCell ref="E1981:F1981"/>
    <mergeCell ref="E1982:F1982"/>
    <mergeCell ref="C1983:D1983"/>
    <mergeCell ref="A1984:G1984"/>
    <mergeCell ref="A1985:B1985"/>
    <mergeCell ref="A1966:B1966"/>
    <mergeCell ref="E1973:F1973"/>
    <mergeCell ref="A1974:B1974"/>
    <mergeCell ref="E1976:F1976"/>
    <mergeCell ref="A1977:B1977"/>
    <mergeCell ref="E1979:F1979"/>
    <mergeCell ref="E1960:F1960"/>
    <mergeCell ref="E1961:F1961"/>
    <mergeCell ref="E1962:F1962"/>
    <mergeCell ref="E1963:F1963"/>
    <mergeCell ref="C1964:D1964"/>
    <mergeCell ref="A1965:G1965"/>
    <mergeCell ref="A1946:G1946"/>
    <mergeCell ref="A1947:B1947"/>
    <mergeCell ref="E1954:F1954"/>
    <mergeCell ref="A1955:B1955"/>
    <mergeCell ref="E1957:F1957"/>
    <mergeCell ref="A1958:B1958"/>
    <mergeCell ref="A1939:B1939"/>
    <mergeCell ref="E1941:F1941"/>
    <mergeCell ref="E1942:F1942"/>
    <mergeCell ref="E1943:F1943"/>
    <mergeCell ref="E1944:F1944"/>
    <mergeCell ref="C1945:D1945"/>
    <mergeCell ref="C1926:D1926"/>
    <mergeCell ref="A1927:G1927"/>
    <mergeCell ref="A1928:B1928"/>
    <mergeCell ref="E1935:F1935"/>
    <mergeCell ref="A1936:B1936"/>
    <mergeCell ref="E1938:F1938"/>
    <mergeCell ref="E1918:F1918"/>
    <mergeCell ref="A1919:B1919"/>
    <mergeCell ref="E1922:F1922"/>
    <mergeCell ref="E1923:F1923"/>
    <mergeCell ref="E1924:F1924"/>
    <mergeCell ref="E1925:F1925"/>
    <mergeCell ref="E1909:F1909"/>
    <mergeCell ref="E1910:F1910"/>
    <mergeCell ref="E1911:F1911"/>
    <mergeCell ref="C1912:D1912"/>
    <mergeCell ref="A1913:G1913"/>
    <mergeCell ref="A1914:B1914"/>
    <mergeCell ref="C1900:D1900"/>
    <mergeCell ref="A1901:G1901"/>
    <mergeCell ref="A1902:B1902"/>
    <mergeCell ref="E1904:F1904"/>
    <mergeCell ref="A1905:B1905"/>
    <mergeCell ref="E1908:F1908"/>
    <mergeCell ref="E1889:F1889"/>
    <mergeCell ref="A1890:B1890"/>
    <mergeCell ref="E1896:F1896"/>
    <mergeCell ref="E1897:F1897"/>
    <mergeCell ref="E1898:F1898"/>
    <mergeCell ref="E1899:F1899"/>
    <mergeCell ref="E1881:F1881"/>
    <mergeCell ref="E1882:F1882"/>
    <mergeCell ref="E1883:F1883"/>
    <mergeCell ref="C1884:D1884"/>
    <mergeCell ref="A1885:G1885"/>
    <mergeCell ref="A1886:B1886"/>
    <mergeCell ref="C1870:D1870"/>
    <mergeCell ref="A1871:G1871"/>
    <mergeCell ref="A1872:B1872"/>
    <mergeCell ref="E1876:F1876"/>
    <mergeCell ref="A1877:B1877"/>
    <mergeCell ref="E1880:F1880"/>
    <mergeCell ref="E1862:F1862"/>
    <mergeCell ref="A1863:B1863"/>
    <mergeCell ref="E1866:F1866"/>
    <mergeCell ref="E1867:F1867"/>
    <mergeCell ref="E1868:F1868"/>
    <mergeCell ref="E1869:F1869"/>
    <mergeCell ref="E1854:F1854"/>
    <mergeCell ref="E1855:F1855"/>
    <mergeCell ref="E1856:F1856"/>
    <mergeCell ref="C1857:D1857"/>
    <mergeCell ref="A1858:G1858"/>
    <mergeCell ref="A1859:B1859"/>
    <mergeCell ref="A1840:B1840"/>
    <mergeCell ref="E1847:F1847"/>
    <mergeCell ref="A1848:B1848"/>
    <mergeCell ref="E1850:F1850"/>
    <mergeCell ref="A1851:B1851"/>
    <mergeCell ref="E1853:F1853"/>
    <mergeCell ref="E1834:F1834"/>
    <mergeCell ref="E1835:F1835"/>
    <mergeCell ref="E1836:F1836"/>
    <mergeCell ref="E1837:F1837"/>
    <mergeCell ref="C1838:D1838"/>
    <mergeCell ref="A1839:G1839"/>
    <mergeCell ref="E1827:F1827"/>
    <mergeCell ref="E1828:F1828"/>
    <mergeCell ref="E1829:F1829"/>
    <mergeCell ref="C1830:D1830"/>
    <mergeCell ref="A1831:G1831"/>
    <mergeCell ref="A1832:B1832"/>
    <mergeCell ref="C1818:D1818"/>
    <mergeCell ref="A1819:G1819"/>
    <mergeCell ref="A1820:B1820"/>
    <mergeCell ref="E1823:F1823"/>
    <mergeCell ref="A1824:B1824"/>
    <mergeCell ref="E1826:F1826"/>
    <mergeCell ref="E1811:F1811"/>
    <mergeCell ref="A1812:B1812"/>
    <mergeCell ref="E1814:F1814"/>
    <mergeCell ref="E1815:F1815"/>
    <mergeCell ref="E1816:F1816"/>
    <mergeCell ref="E1817:F1817"/>
    <mergeCell ref="E1798:F1798"/>
    <mergeCell ref="C1799:D1799"/>
    <mergeCell ref="A1800:G1800"/>
    <mergeCell ref="A1801:B1801"/>
    <mergeCell ref="E1808:F1808"/>
    <mergeCell ref="A1809:B1809"/>
    <mergeCell ref="A1787:B1787"/>
    <mergeCell ref="E1789:F1789"/>
    <mergeCell ref="A1790:B1790"/>
    <mergeCell ref="E1795:F1795"/>
    <mergeCell ref="E1796:F1796"/>
    <mergeCell ref="E1797:F1797"/>
    <mergeCell ref="E1781:F1781"/>
    <mergeCell ref="E1782:F1782"/>
    <mergeCell ref="E1783:F1783"/>
    <mergeCell ref="E1784:F1784"/>
    <mergeCell ref="C1785:D1785"/>
    <mergeCell ref="A1786:G1786"/>
    <mergeCell ref="E1770:F1770"/>
    <mergeCell ref="E1771:F1771"/>
    <mergeCell ref="E1772:F1772"/>
    <mergeCell ref="C1773:D1773"/>
    <mergeCell ref="A1774:G1774"/>
    <mergeCell ref="A1775:B1775"/>
    <mergeCell ref="E1763:F1763"/>
    <mergeCell ref="E1764:F1764"/>
    <mergeCell ref="C1765:D1765"/>
    <mergeCell ref="A1766:G1766"/>
    <mergeCell ref="A1767:B1767"/>
    <mergeCell ref="E1769:F1769"/>
    <mergeCell ref="E1755:F1755"/>
    <mergeCell ref="C1756:D1756"/>
    <mergeCell ref="A1757:G1757"/>
    <mergeCell ref="A1758:B1758"/>
    <mergeCell ref="E1761:F1761"/>
    <mergeCell ref="E1762:F1762"/>
    <mergeCell ref="C1746:D1746"/>
    <mergeCell ref="A1747:G1747"/>
    <mergeCell ref="A1748:B1748"/>
    <mergeCell ref="E1752:F1752"/>
    <mergeCell ref="E1753:F1753"/>
    <mergeCell ref="E1754:F1754"/>
    <mergeCell ref="E1739:F1739"/>
    <mergeCell ref="A1740:B1740"/>
    <mergeCell ref="E1742:F1742"/>
    <mergeCell ref="E1743:F1743"/>
    <mergeCell ref="E1744:F1744"/>
    <mergeCell ref="E1745:F1745"/>
    <mergeCell ref="E1726:F1726"/>
    <mergeCell ref="C1727:D1727"/>
    <mergeCell ref="A1728:G1728"/>
    <mergeCell ref="A1729:B1729"/>
    <mergeCell ref="E1736:F1736"/>
    <mergeCell ref="A1737:B1737"/>
    <mergeCell ref="C1719:D1719"/>
    <mergeCell ref="A1720:G1720"/>
    <mergeCell ref="A1721:B1721"/>
    <mergeCell ref="E1723:F1723"/>
    <mergeCell ref="E1724:F1724"/>
    <mergeCell ref="E1725:F1725"/>
    <mergeCell ref="A1711:G1711"/>
    <mergeCell ref="A1712:B1712"/>
    <mergeCell ref="E1715:F1715"/>
    <mergeCell ref="E1716:F1716"/>
    <mergeCell ref="E1717:F1717"/>
    <mergeCell ref="E1718:F1718"/>
    <mergeCell ref="A1703:B1703"/>
    <mergeCell ref="E1706:F1706"/>
    <mergeCell ref="E1707:F1707"/>
    <mergeCell ref="E1708:F1708"/>
    <mergeCell ref="E1709:F1709"/>
    <mergeCell ref="C1710:D1710"/>
    <mergeCell ref="E1697:F1697"/>
    <mergeCell ref="E1698:F1698"/>
    <mergeCell ref="E1699:F1699"/>
    <mergeCell ref="E1700:F1700"/>
    <mergeCell ref="C1701:D1701"/>
    <mergeCell ref="A1702:G1702"/>
    <mergeCell ref="E1685:F1685"/>
    <mergeCell ref="E1686:F1686"/>
    <mergeCell ref="E1687:F1687"/>
    <mergeCell ref="C1688:D1688"/>
    <mergeCell ref="A1689:G1689"/>
    <mergeCell ref="A1690:B1690"/>
    <mergeCell ref="E1678:F1678"/>
    <mergeCell ref="E1679:F1679"/>
    <mergeCell ref="C1680:D1680"/>
    <mergeCell ref="A1681:G1681"/>
    <mergeCell ref="A1682:B1682"/>
    <mergeCell ref="E1684:F1684"/>
    <mergeCell ref="E1671:F1671"/>
    <mergeCell ref="C1672:D1672"/>
    <mergeCell ref="A1673:G1673"/>
    <mergeCell ref="A1674:B1674"/>
    <mergeCell ref="E1676:F1676"/>
    <mergeCell ref="E1677:F1677"/>
    <mergeCell ref="C1661:D1661"/>
    <mergeCell ref="A1662:G1662"/>
    <mergeCell ref="A1663:B1663"/>
    <mergeCell ref="E1668:F1668"/>
    <mergeCell ref="E1669:F1669"/>
    <mergeCell ref="E1670:F1670"/>
    <mergeCell ref="E1654:F1654"/>
    <mergeCell ref="A1655:B1655"/>
    <mergeCell ref="E1657:F1657"/>
    <mergeCell ref="E1658:F1658"/>
    <mergeCell ref="E1659:F1659"/>
    <mergeCell ref="E1660:F1660"/>
    <mergeCell ref="E1641:F1641"/>
    <mergeCell ref="C1642:D1642"/>
    <mergeCell ref="A1643:G1643"/>
    <mergeCell ref="A1644:B1644"/>
    <mergeCell ref="E1651:F1651"/>
    <mergeCell ref="A1652:B1652"/>
    <mergeCell ref="C1634:D1634"/>
    <mergeCell ref="A1635:G1635"/>
    <mergeCell ref="A1636:B1636"/>
    <mergeCell ref="E1638:F1638"/>
    <mergeCell ref="E1639:F1639"/>
    <mergeCell ref="E1640:F1640"/>
    <mergeCell ref="A1627:G1627"/>
    <mergeCell ref="A1628:B1628"/>
    <mergeCell ref="E1630:F1630"/>
    <mergeCell ref="E1631:F1631"/>
    <mergeCell ref="E1632:F1632"/>
    <mergeCell ref="E1633:F1633"/>
    <mergeCell ref="A1620:B1620"/>
    <mergeCell ref="E1622:F1622"/>
    <mergeCell ref="E1623:F1623"/>
    <mergeCell ref="E1624:F1624"/>
    <mergeCell ref="E1625:F1625"/>
    <mergeCell ref="C1626:D1626"/>
    <mergeCell ref="E1614:F1614"/>
    <mergeCell ref="E1615:F1615"/>
    <mergeCell ref="E1616:F1616"/>
    <mergeCell ref="E1617:F1617"/>
    <mergeCell ref="C1618:D1618"/>
    <mergeCell ref="A1619:G1619"/>
    <mergeCell ref="E1607:F1607"/>
    <mergeCell ref="E1608:F1608"/>
    <mergeCell ref="E1609:F1609"/>
    <mergeCell ref="C1610:D1610"/>
    <mergeCell ref="A1611:G1611"/>
    <mergeCell ref="A1612:B1612"/>
    <mergeCell ref="A1593:B1593"/>
    <mergeCell ref="E1600:F1600"/>
    <mergeCell ref="A1601:B1601"/>
    <mergeCell ref="E1603:F1603"/>
    <mergeCell ref="A1604:B1604"/>
    <mergeCell ref="E1606:F1606"/>
    <mergeCell ref="E1587:F1587"/>
    <mergeCell ref="E1588:F1588"/>
    <mergeCell ref="E1589:F1589"/>
    <mergeCell ref="E1590:F1590"/>
    <mergeCell ref="C1591:D1591"/>
    <mergeCell ref="A1592:G1592"/>
    <mergeCell ref="E1574:F1574"/>
    <mergeCell ref="C1575:D1575"/>
    <mergeCell ref="A1576:G1576"/>
    <mergeCell ref="A1577:B1577"/>
    <mergeCell ref="E1581:F1581"/>
    <mergeCell ref="A1582:B1582"/>
    <mergeCell ref="A1561:B1561"/>
    <mergeCell ref="E1565:F1565"/>
    <mergeCell ref="A1566:B1566"/>
    <mergeCell ref="E1571:F1571"/>
    <mergeCell ref="E1572:F1572"/>
    <mergeCell ref="E1573:F1573"/>
    <mergeCell ref="E1555:F1555"/>
    <mergeCell ref="E1556:F1556"/>
    <mergeCell ref="E1557:F1557"/>
    <mergeCell ref="E1558:F1558"/>
    <mergeCell ref="C1559:D1559"/>
    <mergeCell ref="A1560:G1560"/>
    <mergeCell ref="E1542:F1542"/>
    <mergeCell ref="C1543:D1543"/>
    <mergeCell ref="A1544:G1544"/>
    <mergeCell ref="A1545:B1545"/>
    <mergeCell ref="E1549:F1549"/>
    <mergeCell ref="A1550:B1550"/>
    <mergeCell ref="C1532:D1532"/>
    <mergeCell ref="A1533:G1533"/>
    <mergeCell ref="A1534:B1534"/>
    <mergeCell ref="E1539:F1539"/>
    <mergeCell ref="E1540:F1540"/>
    <mergeCell ref="E1541:F1541"/>
    <mergeCell ref="A1525:G1525"/>
    <mergeCell ref="A1526:B1526"/>
    <mergeCell ref="E1528:F1528"/>
    <mergeCell ref="E1529:F1529"/>
    <mergeCell ref="E1530:F1530"/>
    <mergeCell ref="E1531:F1531"/>
    <mergeCell ref="A1518:B1518"/>
    <mergeCell ref="E1520:F1520"/>
    <mergeCell ref="E1521:F1521"/>
    <mergeCell ref="E1522:F1522"/>
    <mergeCell ref="E1523:F1523"/>
    <mergeCell ref="C1524:D1524"/>
    <mergeCell ref="E1512:F1512"/>
    <mergeCell ref="E1513:F1513"/>
    <mergeCell ref="E1514:F1514"/>
    <mergeCell ref="E1515:F1515"/>
    <mergeCell ref="C1516:D1516"/>
    <mergeCell ref="A1517:G1517"/>
    <mergeCell ref="E1505:F1505"/>
    <mergeCell ref="E1506:F1506"/>
    <mergeCell ref="E1507:F1507"/>
    <mergeCell ref="C1508:D1508"/>
    <mergeCell ref="A1509:G1509"/>
    <mergeCell ref="A1510:B1510"/>
    <mergeCell ref="E1498:F1498"/>
    <mergeCell ref="E1499:F1499"/>
    <mergeCell ref="C1500:D1500"/>
    <mergeCell ref="A1501:G1501"/>
    <mergeCell ref="A1502:B1502"/>
    <mergeCell ref="E1504:F1504"/>
    <mergeCell ref="A1487:G1487"/>
    <mergeCell ref="A1488:B1488"/>
    <mergeCell ref="E1490:F1490"/>
    <mergeCell ref="A1491:B1491"/>
    <mergeCell ref="E1496:F1496"/>
    <mergeCell ref="E1497:F1497"/>
    <mergeCell ref="A1477:B1477"/>
    <mergeCell ref="E1482:F1482"/>
    <mergeCell ref="E1483:F1483"/>
    <mergeCell ref="E1484:F1484"/>
    <mergeCell ref="E1485:F1485"/>
    <mergeCell ref="C1486:D1486"/>
    <mergeCell ref="E1467:F1467"/>
    <mergeCell ref="E1468:F1468"/>
    <mergeCell ref="C1469:D1469"/>
    <mergeCell ref="A1470:G1470"/>
    <mergeCell ref="A1471:B1471"/>
    <mergeCell ref="E1476:F1476"/>
    <mergeCell ref="A1454:G1454"/>
    <mergeCell ref="A1455:B1455"/>
    <mergeCell ref="E1459:F1459"/>
    <mergeCell ref="A1460:B1460"/>
    <mergeCell ref="E1465:F1465"/>
    <mergeCell ref="E1466:F1466"/>
    <mergeCell ref="A1446:B1446"/>
    <mergeCell ref="E1449:F1449"/>
    <mergeCell ref="E1450:F1450"/>
    <mergeCell ref="E1451:F1451"/>
    <mergeCell ref="E1452:F1452"/>
    <mergeCell ref="C1453:D1453"/>
    <mergeCell ref="E1439:F1439"/>
    <mergeCell ref="E1440:F1440"/>
    <mergeCell ref="C1441:D1441"/>
    <mergeCell ref="A1442:G1442"/>
    <mergeCell ref="A1443:B1443"/>
    <mergeCell ref="E1445:F1445"/>
    <mergeCell ref="A1425:G1425"/>
    <mergeCell ref="A1426:B1426"/>
    <mergeCell ref="E1431:F1431"/>
    <mergeCell ref="A1432:B1432"/>
    <mergeCell ref="E1437:F1437"/>
    <mergeCell ref="E1438:F1438"/>
    <mergeCell ref="A1417:B1417"/>
    <mergeCell ref="E1420:F1420"/>
    <mergeCell ref="E1421:F1421"/>
    <mergeCell ref="E1422:F1422"/>
    <mergeCell ref="E1423:F1423"/>
    <mergeCell ref="C1424:D1424"/>
    <mergeCell ref="E1410:F1410"/>
    <mergeCell ref="E1411:F1411"/>
    <mergeCell ref="C1412:D1412"/>
    <mergeCell ref="A1413:G1413"/>
    <mergeCell ref="A1414:B1414"/>
    <mergeCell ref="E1416:F1416"/>
    <mergeCell ref="E1400:F1400"/>
    <mergeCell ref="C1401:D1401"/>
    <mergeCell ref="A1402:G1402"/>
    <mergeCell ref="A1403:B1403"/>
    <mergeCell ref="E1408:F1408"/>
    <mergeCell ref="E1409:F1409"/>
    <mergeCell ref="C1393:D1393"/>
    <mergeCell ref="A1394:G1394"/>
    <mergeCell ref="A1395:B1395"/>
    <mergeCell ref="E1397:F1397"/>
    <mergeCell ref="E1398:F1398"/>
    <mergeCell ref="E1399:F1399"/>
    <mergeCell ref="A1386:G1386"/>
    <mergeCell ref="A1387:B1387"/>
    <mergeCell ref="E1389:F1389"/>
    <mergeCell ref="E1390:F1390"/>
    <mergeCell ref="E1391:F1391"/>
    <mergeCell ref="E1392:F1392"/>
    <mergeCell ref="A1378:B1378"/>
    <mergeCell ref="E1381:F1381"/>
    <mergeCell ref="E1382:F1382"/>
    <mergeCell ref="E1383:F1383"/>
    <mergeCell ref="E1384:F1384"/>
    <mergeCell ref="C1385:D1385"/>
    <mergeCell ref="E1372:F1372"/>
    <mergeCell ref="E1373:F1373"/>
    <mergeCell ref="E1374:F1374"/>
    <mergeCell ref="E1375:F1375"/>
    <mergeCell ref="C1376:D1376"/>
    <mergeCell ref="A1377:G1377"/>
    <mergeCell ref="E1365:F1365"/>
    <mergeCell ref="E1366:F1366"/>
    <mergeCell ref="E1367:F1367"/>
    <mergeCell ref="C1368:D1368"/>
    <mergeCell ref="A1369:G1369"/>
    <mergeCell ref="A1370:B1370"/>
    <mergeCell ref="E1358:F1358"/>
    <mergeCell ref="E1359:F1359"/>
    <mergeCell ref="C1360:D1360"/>
    <mergeCell ref="A1361:G1361"/>
    <mergeCell ref="A1362:B1362"/>
    <mergeCell ref="E1364:F1364"/>
    <mergeCell ref="A1349:G1349"/>
    <mergeCell ref="A1350:B1350"/>
    <mergeCell ref="E1352:F1352"/>
    <mergeCell ref="A1353:B1353"/>
    <mergeCell ref="E1356:F1356"/>
    <mergeCell ref="E1357:F1357"/>
    <mergeCell ref="A1341:B1341"/>
    <mergeCell ref="E1344:F1344"/>
    <mergeCell ref="E1345:F1345"/>
    <mergeCell ref="E1346:F1346"/>
    <mergeCell ref="E1347:F1347"/>
    <mergeCell ref="C1348:D1348"/>
    <mergeCell ref="E1334:F1334"/>
    <mergeCell ref="E1335:F1335"/>
    <mergeCell ref="C1336:D1336"/>
    <mergeCell ref="A1337:G1337"/>
    <mergeCell ref="A1338:B1338"/>
    <mergeCell ref="E1340:F1340"/>
    <mergeCell ref="A1325:G1325"/>
    <mergeCell ref="A1326:B1326"/>
    <mergeCell ref="E1328:F1328"/>
    <mergeCell ref="A1329:B1329"/>
    <mergeCell ref="E1332:F1332"/>
    <mergeCell ref="E1333:F1333"/>
    <mergeCell ref="A1318:B1318"/>
    <mergeCell ref="E1320:F1320"/>
    <mergeCell ref="E1321:F1321"/>
    <mergeCell ref="E1322:F1322"/>
    <mergeCell ref="E1323:F1323"/>
    <mergeCell ref="C1324:D1324"/>
    <mergeCell ref="C1305:D1305"/>
    <mergeCell ref="A1306:G1306"/>
    <mergeCell ref="A1307:B1307"/>
    <mergeCell ref="E1314:F1314"/>
    <mergeCell ref="A1315:B1315"/>
    <mergeCell ref="E1317:F1317"/>
    <mergeCell ref="A1298:G1298"/>
    <mergeCell ref="A1299:B1299"/>
    <mergeCell ref="E1301:F1301"/>
    <mergeCell ref="E1302:F1302"/>
    <mergeCell ref="E1303:F1303"/>
    <mergeCell ref="E1304:F1304"/>
    <mergeCell ref="A1291:B1291"/>
    <mergeCell ref="E1293:F1293"/>
    <mergeCell ref="E1294:F1294"/>
    <mergeCell ref="E1295:F1295"/>
    <mergeCell ref="E1296:F1296"/>
    <mergeCell ref="C1297:D1297"/>
    <mergeCell ref="C1278:D1278"/>
    <mergeCell ref="A1279:G1279"/>
    <mergeCell ref="A1280:B1280"/>
    <mergeCell ref="E1287:F1287"/>
    <mergeCell ref="A1288:B1288"/>
    <mergeCell ref="E1290:F1290"/>
    <mergeCell ref="A1271:G1271"/>
    <mergeCell ref="A1272:B1272"/>
    <mergeCell ref="E1274:F1274"/>
    <mergeCell ref="E1275:F1275"/>
    <mergeCell ref="E1276:F1276"/>
    <mergeCell ref="E1277:F1277"/>
    <mergeCell ref="A1262:B1262"/>
    <mergeCell ref="E1266:F1266"/>
    <mergeCell ref="E1267:F1267"/>
    <mergeCell ref="E1268:F1268"/>
    <mergeCell ref="E1269:F1269"/>
    <mergeCell ref="C1270:D1270"/>
    <mergeCell ref="E1256:F1256"/>
    <mergeCell ref="E1257:F1257"/>
    <mergeCell ref="E1258:F1258"/>
    <mergeCell ref="E1259:F1259"/>
    <mergeCell ref="C1260:D1260"/>
    <mergeCell ref="A1261:G1261"/>
    <mergeCell ref="E1245:F1245"/>
    <mergeCell ref="E1246:F1246"/>
    <mergeCell ref="E1247:F1247"/>
    <mergeCell ref="C1248:D1248"/>
    <mergeCell ref="A1249:G1249"/>
    <mergeCell ref="A1250:B1250"/>
    <mergeCell ref="E1238:F1238"/>
    <mergeCell ref="E1239:F1239"/>
    <mergeCell ref="C1240:D1240"/>
    <mergeCell ref="A1241:G1241"/>
    <mergeCell ref="A1242:B1242"/>
    <mergeCell ref="E1244:F1244"/>
    <mergeCell ref="E1231:F1231"/>
    <mergeCell ref="C1232:D1232"/>
    <mergeCell ref="A1233:G1233"/>
    <mergeCell ref="A1234:B1234"/>
    <mergeCell ref="E1236:F1236"/>
    <mergeCell ref="E1237:F1237"/>
    <mergeCell ref="C1222:D1222"/>
    <mergeCell ref="A1223:G1223"/>
    <mergeCell ref="A1224:B1224"/>
    <mergeCell ref="E1228:F1228"/>
    <mergeCell ref="E1229:F1229"/>
    <mergeCell ref="E1230:F1230"/>
    <mergeCell ref="A1215:G1215"/>
    <mergeCell ref="A1216:B1216"/>
    <mergeCell ref="E1218:F1218"/>
    <mergeCell ref="E1219:F1219"/>
    <mergeCell ref="E1220:F1220"/>
    <mergeCell ref="E1221:F1221"/>
    <mergeCell ref="A1208:B1208"/>
    <mergeCell ref="E1210:F1210"/>
    <mergeCell ref="E1211:F1211"/>
    <mergeCell ref="E1212:F1212"/>
    <mergeCell ref="E1213:F1213"/>
    <mergeCell ref="C1214:D1214"/>
    <mergeCell ref="E1202:F1202"/>
    <mergeCell ref="E1203:F1203"/>
    <mergeCell ref="E1204:F1204"/>
    <mergeCell ref="E1205:F1205"/>
    <mergeCell ref="C1206:D1206"/>
    <mergeCell ref="A1207:G1207"/>
    <mergeCell ref="E1190:F1190"/>
    <mergeCell ref="E1191:F1191"/>
    <mergeCell ref="E1192:F1192"/>
    <mergeCell ref="C1193:D1193"/>
    <mergeCell ref="A1194:G1194"/>
    <mergeCell ref="A1195:B1195"/>
    <mergeCell ref="E1183:F1183"/>
    <mergeCell ref="E1184:F1184"/>
    <mergeCell ref="C1185:D1185"/>
    <mergeCell ref="A1186:G1186"/>
    <mergeCell ref="A1187:B1187"/>
    <mergeCell ref="E1189:F1189"/>
    <mergeCell ref="E1175:F1175"/>
    <mergeCell ref="C1176:D1176"/>
    <mergeCell ref="A1177:G1177"/>
    <mergeCell ref="A1178:B1178"/>
    <mergeCell ref="E1181:F1181"/>
    <mergeCell ref="E1182:F1182"/>
    <mergeCell ref="C1165:D1165"/>
    <mergeCell ref="A1166:G1166"/>
    <mergeCell ref="A1167:B1167"/>
    <mergeCell ref="E1172:F1172"/>
    <mergeCell ref="E1173:F1173"/>
    <mergeCell ref="E1174:F1174"/>
    <mergeCell ref="E1158:F1158"/>
    <mergeCell ref="A1159:B1159"/>
    <mergeCell ref="E1161:F1161"/>
    <mergeCell ref="E1162:F1162"/>
    <mergeCell ref="E1163:F1163"/>
    <mergeCell ref="E1164:F1164"/>
    <mergeCell ref="E1145:F1145"/>
    <mergeCell ref="C1146:D1146"/>
    <mergeCell ref="A1147:G1147"/>
    <mergeCell ref="A1148:B1148"/>
    <mergeCell ref="E1155:F1155"/>
    <mergeCell ref="A1156:B1156"/>
    <mergeCell ref="C1138:D1138"/>
    <mergeCell ref="A1139:G1139"/>
    <mergeCell ref="A1140:B1140"/>
    <mergeCell ref="E1142:F1142"/>
    <mergeCell ref="E1143:F1143"/>
    <mergeCell ref="E1144:F1144"/>
    <mergeCell ref="A1130:G1130"/>
    <mergeCell ref="A1131:B1131"/>
    <mergeCell ref="E1134:F1134"/>
    <mergeCell ref="E1135:F1135"/>
    <mergeCell ref="E1136:F1136"/>
    <mergeCell ref="E1137:F1137"/>
    <mergeCell ref="A1122:B1122"/>
    <mergeCell ref="E1125:F1125"/>
    <mergeCell ref="E1126:F1126"/>
    <mergeCell ref="E1127:F1127"/>
    <mergeCell ref="E1128:F1128"/>
    <mergeCell ref="C1129:D1129"/>
    <mergeCell ref="E1116:F1116"/>
    <mergeCell ref="E1117:F1117"/>
    <mergeCell ref="E1118:F1118"/>
    <mergeCell ref="E1119:F1119"/>
    <mergeCell ref="C1120:D1120"/>
    <mergeCell ref="A1121:G1121"/>
    <mergeCell ref="E1108:F1108"/>
    <mergeCell ref="E1109:F1109"/>
    <mergeCell ref="E1110:F1110"/>
    <mergeCell ref="C1111:D1111"/>
    <mergeCell ref="A1112:G1112"/>
    <mergeCell ref="A1113:B1113"/>
    <mergeCell ref="E1097:F1097"/>
    <mergeCell ref="E1098:F1098"/>
    <mergeCell ref="C1099:D1099"/>
    <mergeCell ref="A1100:G1100"/>
    <mergeCell ref="A1101:B1101"/>
    <mergeCell ref="E1107:F1107"/>
    <mergeCell ref="E1090:F1090"/>
    <mergeCell ref="C1091:D1091"/>
    <mergeCell ref="A1092:G1092"/>
    <mergeCell ref="A1093:B1093"/>
    <mergeCell ref="E1095:F1095"/>
    <mergeCell ref="E1096:F1096"/>
    <mergeCell ref="C1083:D1083"/>
    <mergeCell ref="A1084:G1084"/>
    <mergeCell ref="A1085:B1085"/>
    <mergeCell ref="E1087:F1087"/>
    <mergeCell ref="E1088:F1088"/>
    <mergeCell ref="E1089:F1089"/>
    <mergeCell ref="A1074:G1074"/>
    <mergeCell ref="A1075:B1075"/>
    <mergeCell ref="E1079:F1079"/>
    <mergeCell ref="E1080:F1080"/>
    <mergeCell ref="E1081:F1081"/>
    <mergeCell ref="E1082:F1082"/>
    <mergeCell ref="A1067:B1067"/>
    <mergeCell ref="E1069:F1069"/>
    <mergeCell ref="E1070:F1070"/>
    <mergeCell ref="E1071:F1071"/>
    <mergeCell ref="E1072:F1072"/>
    <mergeCell ref="C1073:D1073"/>
    <mergeCell ref="C1054:D1054"/>
    <mergeCell ref="A1055:G1055"/>
    <mergeCell ref="A1056:B1056"/>
    <mergeCell ref="E1063:F1063"/>
    <mergeCell ref="A1064:B1064"/>
    <mergeCell ref="E1066:F1066"/>
    <mergeCell ref="A1047:G1047"/>
    <mergeCell ref="A1048:B1048"/>
    <mergeCell ref="E1050:F1050"/>
    <mergeCell ref="E1051:F1051"/>
    <mergeCell ref="E1052:F1052"/>
    <mergeCell ref="E1053:F1053"/>
    <mergeCell ref="A1040:B1040"/>
    <mergeCell ref="E1042:F1042"/>
    <mergeCell ref="E1043:F1043"/>
    <mergeCell ref="E1044:F1044"/>
    <mergeCell ref="E1045:F1045"/>
    <mergeCell ref="C1046:D1046"/>
    <mergeCell ref="E1034:F1034"/>
    <mergeCell ref="E1035:F1035"/>
    <mergeCell ref="E1036:F1036"/>
    <mergeCell ref="E1037:F1037"/>
    <mergeCell ref="C1038:D1038"/>
    <mergeCell ref="A1039:G1039"/>
    <mergeCell ref="E1027:F1027"/>
    <mergeCell ref="E1028:F1028"/>
    <mergeCell ref="E1029:F1029"/>
    <mergeCell ref="C1030:D1030"/>
    <mergeCell ref="A1031:G1031"/>
    <mergeCell ref="A1032:B1032"/>
    <mergeCell ref="A1013:B1013"/>
    <mergeCell ref="E1020:F1020"/>
    <mergeCell ref="A1021:B1021"/>
    <mergeCell ref="E1023:F1023"/>
    <mergeCell ref="A1024:B1024"/>
    <mergeCell ref="E1026:F1026"/>
    <mergeCell ref="E1007:F1007"/>
    <mergeCell ref="E1008:F1008"/>
    <mergeCell ref="E1009:F1009"/>
    <mergeCell ref="E1010:F1010"/>
    <mergeCell ref="C1011:D1011"/>
    <mergeCell ref="A1012:G1012"/>
    <mergeCell ref="E1000:F1000"/>
    <mergeCell ref="E1001:F1001"/>
    <mergeCell ref="E1002:F1002"/>
    <mergeCell ref="C1003:D1003"/>
    <mergeCell ref="A1004:G1004"/>
    <mergeCell ref="A1005:B1005"/>
    <mergeCell ref="A986:B986"/>
    <mergeCell ref="E993:F993"/>
    <mergeCell ref="A994:B994"/>
    <mergeCell ref="E996:F996"/>
    <mergeCell ref="A997:B997"/>
    <mergeCell ref="E999:F999"/>
    <mergeCell ref="E980:F980"/>
    <mergeCell ref="E981:F981"/>
    <mergeCell ref="E982:F982"/>
    <mergeCell ref="E983:F983"/>
    <mergeCell ref="C984:D984"/>
    <mergeCell ref="A985:G985"/>
    <mergeCell ref="E968:F968"/>
    <mergeCell ref="C969:D969"/>
    <mergeCell ref="A970:G970"/>
    <mergeCell ref="A971:B971"/>
    <mergeCell ref="E974:F974"/>
    <mergeCell ref="A975:B975"/>
    <mergeCell ref="A955:B955"/>
    <mergeCell ref="E959:F959"/>
    <mergeCell ref="A960:B960"/>
    <mergeCell ref="E965:F965"/>
    <mergeCell ref="E966:F966"/>
    <mergeCell ref="E967:F967"/>
    <mergeCell ref="E949:F949"/>
    <mergeCell ref="E950:F950"/>
    <mergeCell ref="E951:F951"/>
    <mergeCell ref="E952:F952"/>
    <mergeCell ref="C953:D953"/>
    <mergeCell ref="A954:G954"/>
    <mergeCell ref="A935:G935"/>
    <mergeCell ref="A936:B936"/>
    <mergeCell ref="E943:F943"/>
    <mergeCell ref="A944:B944"/>
    <mergeCell ref="E946:F946"/>
    <mergeCell ref="A947:B947"/>
    <mergeCell ref="A928:B928"/>
    <mergeCell ref="E930:F930"/>
    <mergeCell ref="E931:F931"/>
    <mergeCell ref="E932:F932"/>
    <mergeCell ref="E933:F933"/>
    <mergeCell ref="C934:D934"/>
    <mergeCell ref="E922:F922"/>
    <mergeCell ref="E923:F923"/>
    <mergeCell ref="E924:F924"/>
    <mergeCell ref="E925:F925"/>
    <mergeCell ref="C926:D926"/>
    <mergeCell ref="A927:G927"/>
    <mergeCell ref="E911:F911"/>
    <mergeCell ref="E912:F912"/>
    <mergeCell ref="E913:F913"/>
    <mergeCell ref="C914:D914"/>
    <mergeCell ref="A915:G915"/>
    <mergeCell ref="A916:B916"/>
    <mergeCell ref="E904:F904"/>
    <mergeCell ref="E905:F905"/>
    <mergeCell ref="C906:D906"/>
    <mergeCell ref="A907:G907"/>
    <mergeCell ref="A908:B908"/>
    <mergeCell ref="E910:F910"/>
    <mergeCell ref="E897:F897"/>
    <mergeCell ref="C898:D898"/>
    <mergeCell ref="A899:G899"/>
    <mergeCell ref="A900:B900"/>
    <mergeCell ref="E902:F902"/>
    <mergeCell ref="E903:F903"/>
    <mergeCell ref="C888:D888"/>
    <mergeCell ref="A889:G889"/>
    <mergeCell ref="A890:B890"/>
    <mergeCell ref="E894:F894"/>
    <mergeCell ref="E895:F895"/>
    <mergeCell ref="E896:F896"/>
    <mergeCell ref="E881:F881"/>
    <mergeCell ref="A882:B882"/>
    <mergeCell ref="E884:F884"/>
    <mergeCell ref="E885:F885"/>
    <mergeCell ref="E886:F886"/>
    <mergeCell ref="E887:F887"/>
    <mergeCell ref="E868:F868"/>
    <mergeCell ref="C869:D869"/>
    <mergeCell ref="A870:G870"/>
    <mergeCell ref="A871:B871"/>
    <mergeCell ref="E878:F878"/>
    <mergeCell ref="A879:B879"/>
    <mergeCell ref="C861:D861"/>
    <mergeCell ref="A862:G862"/>
    <mergeCell ref="A863:B863"/>
    <mergeCell ref="E865:F865"/>
    <mergeCell ref="E866:F866"/>
    <mergeCell ref="E867:F867"/>
    <mergeCell ref="A854:G854"/>
    <mergeCell ref="A855:B855"/>
    <mergeCell ref="E857:F857"/>
    <mergeCell ref="E858:F858"/>
    <mergeCell ref="E859:F859"/>
    <mergeCell ref="E860:F860"/>
    <mergeCell ref="A847:B847"/>
    <mergeCell ref="E849:F849"/>
    <mergeCell ref="E850:F850"/>
    <mergeCell ref="E851:F851"/>
    <mergeCell ref="E852:F852"/>
    <mergeCell ref="C853:D853"/>
    <mergeCell ref="E841:F841"/>
    <mergeCell ref="E842:F842"/>
    <mergeCell ref="E843:F843"/>
    <mergeCell ref="E844:F844"/>
    <mergeCell ref="C845:D845"/>
    <mergeCell ref="A846:G846"/>
    <mergeCell ref="E834:F834"/>
    <mergeCell ref="E835:F835"/>
    <mergeCell ref="E836:F836"/>
    <mergeCell ref="C837:D837"/>
    <mergeCell ref="A838:G838"/>
    <mergeCell ref="A839:B839"/>
    <mergeCell ref="C822:D822"/>
    <mergeCell ref="A823:G823"/>
    <mergeCell ref="A824:B824"/>
    <mergeCell ref="E829:F829"/>
    <mergeCell ref="A830:B830"/>
    <mergeCell ref="E833:F833"/>
    <mergeCell ref="E811:F811"/>
    <mergeCell ref="A812:B812"/>
    <mergeCell ref="E818:F818"/>
    <mergeCell ref="E819:F819"/>
    <mergeCell ref="E820:F820"/>
    <mergeCell ref="E821:F821"/>
    <mergeCell ref="E801:F801"/>
    <mergeCell ref="E802:F802"/>
    <mergeCell ref="E803:F803"/>
    <mergeCell ref="C804:D804"/>
    <mergeCell ref="A805:G805"/>
    <mergeCell ref="A806:B806"/>
    <mergeCell ref="C786:D786"/>
    <mergeCell ref="A787:G787"/>
    <mergeCell ref="A788:B788"/>
    <mergeCell ref="E793:F793"/>
    <mergeCell ref="A794:B794"/>
    <mergeCell ref="E800:F800"/>
    <mergeCell ref="E775:F775"/>
    <mergeCell ref="A776:B776"/>
    <mergeCell ref="E782:F782"/>
    <mergeCell ref="E783:F783"/>
    <mergeCell ref="E784:F784"/>
    <mergeCell ref="E785:F785"/>
    <mergeCell ref="E765:F765"/>
    <mergeCell ref="E766:F766"/>
    <mergeCell ref="E767:F767"/>
    <mergeCell ref="C768:D768"/>
    <mergeCell ref="A769:G769"/>
    <mergeCell ref="A770:B770"/>
    <mergeCell ref="C750:D750"/>
    <mergeCell ref="A751:G751"/>
    <mergeCell ref="A752:B752"/>
    <mergeCell ref="E757:F757"/>
    <mergeCell ref="A758:B758"/>
    <mergeCell ref="E764:F764"/>
    <mergeCell ref="A739:G739"/>
    <mergeCell ref="A740:B740"/>
    <mergeCell ref="E746:F746"/>
    <mergeCell ref="E747:F747"/>
    <mergeCell ref="E748:F748"/>
    <mergeCell ref="E749:F749"/>
    <mergeCell ref="A732:B732"/>
    <mergeCell ref="E734:F734"/>
    <mergeCell ref="E735:F735"/>
    <mergeCell ref="E736:F736"/>
    <mergeCell ref="E737:F737"/>
    <mergeCell ref="C738:D738"/>
    <mergeCell ref="E726:F726"/>
    <mergeCell ref="E727:F727"/>
    <mergeCell ref="E728:F728"/>
    <mergeCell ref="E729:F729"/>
    <mergeCell ref="C730:D730"/>
    <mergeCell ref="A731:G731"/>
    <mergeCell ref="E719:F719"/>
    <mergeCell ref="E720:F720"/>
    <mergeCell ref="E721:F721"/>
    <mergeCell ref="C722:D722"/>
    <mergeCell ref="A723:G723"/>
    <mergeCell ref="A724:B724"/>
    <mergeCell ref="E710:F710"/>
    <mergeCell ref="E711:F711"/>
    <mergeCell ref="C712:D712"/>
    <mergeCell ref="A713:G713"/>
    <mergeCell ref="A714:B714"/>
    <mergeCell ref="E718:F718"/>
    <mergeCell ref="E703:F703"/>
    <mergeCell ref="C704:D704"/>
    <mergeCell ref="A705:G705"/>
    <mergeCell ref="A706:B706"/>
    <mergeCell ref="E708:F708"/>
    <mergeCell ref="E709:F709"/>
    <mergeCell ref="C696:D696"/>
    <mergeCell ref="A697:G697"/>
    <mergeCell ref="A698:B698"/>
    <mergeCell ref="E700:F700"/>
    <mergeCell ref="E701:F701"/>
    <mergeCell ref="E702:F702"/>
    <mergeCell ref="E689:F689"/>
    <mergeCell ref="A690:B690"/>
    <mergeCell ref="E692:F692"/>
    <mergeCell ref="E693:F693"/>
    <mergeCell ref="E694:F694"/>
    <mergeCell ref="E695:F695"/>
    <mergeCell ref="E676:F676"/>
    <mergeCell ref="C677:D677"/>
    <mergeCell ref="A678:G678"/>
    <mergeCell ref="A679:B679"/>
    <mergeCell ref="E686:F686"/>
    <mergeCell ref="A687:B687"/>
    <mergeCell ref="C669:D669"/>
    <mergeCell ref="A670:G670"/>
    <mergeCell ref="A671:B671"/>
    <mergeCell ref="E673:F673"/>
    <mergeCell ref="E674:F674"/>
    <mergeCell ref="E675:F675"/>
    <mergeCell ref="E662:F662"/>
    <mergeCell ref="A663:B663"/>
    <mergeCell ref="E665:F665"/>
    <mergeCell ref="E666:F666"/>
    <mergeCell ref="E667:F667"/>
    <mergeCell ref="E668:F668"/>
    <mergeCell ref="E653:F653"/>
    <mergeCell ref="E654:F654"/>
    <mergeCell ref="E655:F655"/>
    <mergeCell ref="C656:D656"/>
    <mergeCell ref="A657:G657"/>
    <mergeCell ref="A658:B658"/>
    <mergeCell ref="A639:B639"/>
    <mergeCell ref="E646:F646"/>
    <mergeCell ref="A647:B647"/>
    <mergeCell ref="E649:F649"/>
    <mergeCell ref="A650:B650"/>
    <mergeCell ref="E652:F652"/>
    <mergeCell ref="E633:F633"/>
    <mergeCell ref="E634:F634"/>
    <mergeCell ref="E635:F635"/>
    <mergeCell ref="E636:F636"/>
    <mergeCell ref="C637:D637"/>
    <mergeCell ref="A638:G638"/>
    <mergeCell ref="E626:F626"/>
    <mergeCell ref="E627:F627"/>
    <mergeCell ref="E628:F628"/>
    <mergeCell ref="C629:D629"/>
    <mergeCell ref="A630:G630"/>
    <mergeCell ref="A631:B631"/>
    <mergeCell ref="A612:B612"/>
    <mergeCell ref="E619:F619"/>
    <mergeCell ref="A620:B620"/>
    <mergeCell ref="E622:F622"/>
    <mergeCell ref="A623:B623"/>
    <mergeCell ref="E625:F625"/>
    <mergeCell ref="E606:F606"/>
    <mergeCell ref="E607:F607"/>
    <mergeCell ref="E608:F608"/>
    <mergeCell ref="E609:F609"/>
    <mergeCell ref="C610:D610"/>
    <mergeCell ref="A611:G611"/>
    <mergeCell ref="E599:F599"/>
    <mergeCell ref="E600:F600"/>
    <mergeCell ref="E601:F601"/>
    <mergeCell ref="C602:D602"/>
    <mergeCell ref="A603:G603"/>
    <mergeCell ref="A604:B604"/>
    <mergeCell ref="C590:D590"/>
    <mergeCell ref="A591:G591"/>
    <mergeCell ref="A592:B592"/>
    <mergeCell ref="E594:F594"/>
    <mergeCell ref="A595:B595"/>
    <mergeCell ref="E598:F598"/>
    <mergeCell ref="A581:G581"/>
    <mergeCell ref="A582:B582"/>
    <mergeCell ref="E586:F586"/>
    <mergeCell ref="E587:F587"/>
    <mergeCell ref="E588:F588"/>
    <mergeCell ref="E589:F589"/>
    <mergeCell ref="A572:B572"/>
    <mergeCell ref="E576:F576"/>
    <mergeCell ref="E577:F577"/>
    <mergeCell ref="E578:F578"/>
    <mergeCell ref="E579:F579"/>
    <mergeCell ref="C580:D580"/>
    <mergeCell ref="E566:F566"/>
    <mergeCell ref="E567:F567"/>
    <mergeCell ref="E568:F568"/>
    <mergeCell ref="E569:F569"/>
    <mergeCell ref="C570:D570"/>
    <mergeCell ref="A571:G571"/>
    <mergeCell ref="E553:F553"/>
    <mergeCell ref="C554:D554"/>
    <mergeCell ref="A555:G555"/>
    <mergeCell ref="A556:B556"/>
    <mergeCell ref="E560:F560"/>
    <mergeCell ref="A561:B561"/>
    <mergeCell ref="C543:D543"/>
    <mergeCell ref="A544:G544"/>
    <mergeCell ref="A545:B545"/>
    <mergeCell ref="E550:F550"/>
    <mergeCell ref="E551:F551"/>
    <mergeCell ref="E552:F552"/>
    <mergeCell ref="A536:G536"/>
    <mergeCell ref="A537:B537"/>
    <mergeCell ref="E539:F539"/>
    <mergeCell ref="E540:F540"/>
    <mergeCell ref="E541:F541"/>
    <mergeCell ref="E542:F542"/>
    <mergeCell ref="A529:B529"/>
    <mergeCell ref="E531:F531"/>
    <mergeCell ref="E532:F532"/>
    <mergeCell ref="E533:F533"/>
    <mergeCell ref="E534:F534"/>
    <mergeCell ref="C535:D535"/>
    <mergeCell ref="E523:F523"/>
    <mergeCell ref="E524:F524"/>
    <mergeCell ref="E525:F525"/>
    <mergeCell ref="E526:F526"/>
    <mergeCell ref="C527:D527"/>
    <mergeCell ref="A528:G528"/>
    <mergeCell ref="E515:F515"/>
    <mergeCell ref="E516:F516"/>
    <mergeCell ref="E517:F517"/>
    <mergeCell ref="C518:D518"/>
    <mergeCell ref="A519:G519"/>
    <mergeCell ref="A520:B520"/>
    <mergeCell ref="E508:F508"/>
    <mergeCell ref="E509:F509"/>
    <mergeCell ref="C510:D510"/>
    <mergeCell ref="A511:G511"/>
    <mergeCell ref="A512:B512"/>
    <mergeCell ref="E514:F514"/>
    <mergeCell ref="E501:F501"/>
    <mergeCell ref="C502:D502"/>
    <mergeCell ref="A503:G503"/>
    <mergeCell ref="A504:B504"/>
    <mergeCell ref="E506:F506"/>
    <mergeCell ref="E507:F507"/>
    <mergeCell ref="A491:B491"/>
    <mergeCell ref="E493:F493"/>
    <mergeCell ref="A494:B494"/>
    <mergeCell ref="E498:F498"/>
    <mergeCell ref="E499:F499"/>
    <mergeCell ref="E500:F500"/>
    <mergeCell ref="E485:F485"/>
    <mergeCell ref="E486:F486"/>
    <mergeCell ref="E487:F487"/>
    <mergeCell ref="E488:F488"/>
    <mergeCell ref="C489:D489"/>
    <mergeCell ref="A490:G490"/>
    <mergeCell ref="E476:F476"/>
    <mergeCell ref="C477:D477"/>
    <mergeCell ref="A478:G478"/>
    <mergeCell ref="A479:B479"/>
    <mergeCell ref="E482:F482"/>
    <mergeCell ref="A483:B483"/>
    <mergeCell ref="C468:D468"/>
    <mergeCell ref="A469:G469"/>
    <mergeCell ref="A470:B470"/>
    <mergeCell ref="E473:F473"/>
    <mergeCell ref="E474:F474"/>
    <mergeCell ref="E475:F475"/>
    <mergeCell ref="E461:F461"/>
    <mergeCell ref="A462:B462"/>
    <mergeCell ref="E464:F464"/>
    <mergeCell ref="E465:F465"/>
    <mergeCell ref="E466:F466"/>
    <mergeCell ref="E467:F467"/>
    <mergeCell ref="E453:F453"/>
    <mergeCell ref="E454:F454"/>
    <mergeCell ref="E455:F455"/>
    <mergeCell ref="C456:D456"/>
    <mergeCell ref="A457:G457"/>
    <mergeCell ref="A458:B458"/>
    <mergeCell ref="C443:D443"/>
    <mergeCell ref="A444:G444"/>
    <mergeCell ref="A445:B445"/>
    <mergeCell ref="E448:F448"/>
    <mergeCell ref="A449:B449"/>
    <mergeCell ref="E452:F452"/>
    <mergeCell ref="E435:F435"/>
    <mergeCell ref="A436:B436"/>
    <mergeCell ref="E439:F439"/>
    <mergeCell ref="E440:F440"/>
    <mergeCell ref="E441:F441"/>
    <mergeCell ref="E442:F442"/>
    <mergeCell ref="E428:F428"/>
    <mergeCell ref="E429:F429"/>
    <mergeCell ref="E430:F430"/>
    <mergeCell ref="C431:D431"/>
    <mergeCell ref="A432:G432"/>
    <mergeCell ref="A433:B433"/>
    <mergeCell ref="E421:F421"/>
    <mergeCell ref="E422:F422"/>
    <mergeCell ref="C423:D423"/>
    <mergeCell ref="A424:G424"/>
    <mergeCell ref="A425:B425"/>
    <mergeCell ref="E427:F427"/>
    <mergeCell ref="A412:G412"/>
    <mergeCell ref="A413:B413"/>
    <mergeCell ref="E415:F415"/>
    <mergeCell ref="A416:B416"/>
    <mergeCell ref="E419:F419"/>
    <mergeCell ref="E420:F420"/>
    <mergeCell ref="A403:B403"/>
    <mergeCell ref="E407:F407"/>
    <mergeCell ref="E408:F408"/>
    <mergeCell ref="E409:F409"/>
    <mergeCell ref="E410:F410"/>
    <mergeCell ref="C411:D411"/>
    <mergeCell ref="E396:F396"/>
    <mergeCell ref="E397:F397"/>
    <mergeCell ref="C398:D398"/>
    <mergeCell ref="A399:G399"/>
    <mergeCell ref="A400:B400"/>
    <mergeCell ref="E402:F402"/>
    <mergeCell ref="A387:G387"/>
    <mergeCell ref="A388:B388"/>
    <mergeCell ref="E390:F390"/>
    <mergeCell ref="A391:B391"/>
    <mergeCell ref="E394:F394"/>
    <mergeCell ref="E395:F395"/>
    <mergeCell ref="A380:B380"/>
    <mergeCell ref="E382:F382"/>
    <mergeCell ref="E383:F383"/>
    <mergeCell ref="E384:F384"/>
    <mergeCell ref="E385:F385"/>
    <mergeCell ref="C386:D386"/>
    <mergeCell ref="C367:D367"/>
    <mergeCell ref="A368:G368"/>
    <mergeCell ref="A369:B369"/>
    <mergeCell ref="E376:F376"/>
    <mergeCell ref="A377:B377"/>
    <mergeCell ref="E379:F379"/>
    <mergeCell ref="A360:G360"/>
    <mergeCell ref="A361:B361"/>
    <mergeCell ref="E363:F363"/>
    <mergeCell ref="E364:F364"/>
    <mergeCell ref="E365:F365"/>
    <mergeCell ref="E366:F366"/>
    <mergeCell ref="A353:B353"/>
    <mergeCell ref="E355:F355"/>
    <mergeCell ref="E356:F356"/>
    <mergeCell ref="E357:F357"/>
    <mergeCell ref="E358:F358"/>
    <mergeCell ref="C359:D359"/>
    <mergeCell ref="C340:D340"/>
    <mergeCell ref="A341:G341"/>
    <mergeCell ref="A342:B342"/>
    <mergeCell ref="E349:F349"/>
    <mergeCell ref="A350:B350"/>
    <mergeCell ref="E352:F352"/>
    <mergeCell ref="A333:G333"/>
    <mergeCell ref="A334:B334"/>
    <mergeCell ref="E336:F336"/>
    <mergeCell ref="E337:F337"/>
    <mergeCell ref="E338:F338"/>
    <mergeCell ref="E339:F339"/>
    <mergeCell ref="A325:B325"/>
    <mergeCell ref="E328:F328"/>
    <mergeCell ref="E329:F329"/>
    <mergeCell ref="E330:F330"/>
    <mergeCell ref="E331:F331"/>
    <mergeCell ref="C332:D332"/>
    <mergeCell ref="E318:F318"/>
    <mergeCell ref="E319:F319"/>
    <mergeCell ref="C320:D320"/>
    <mergeCell ref="A321:G321"/>
    <mergeCell ref="A322:B322"/>
    <mergeCell ref="E324:F324"/>
    <mergeCell ref="A308:G308"/>
    <mergeCell ref="A309:B309"/>
    <mergeCell ref="E312:F312"/>
    <mergeCell ref="A313:B313"/>
    <mergeCell ref="E316:F316"/>
    <mergeCell ref="E317:F317"/>
    <mergeCell ref="A300:B300"/>
    <mergeCell ref="E303:F303"/>
    <mergeCell ref="E304:F304"/>
    <mergeCell ref="E305:F305"/>
    <mergeCell ref="E306:F306"/>
    <mergeCell ref="C307:D307"/>
    <mergeCell ref="E292:F292"/>
    <mergeCell ref="E293:F293"/>
    <mergeCell ref="C294:D294"/>
    <mergeCell ref="A295:G295"/>
    <mergeCell ref="A296:B296"/>
    <mergeCell ref="E299:F299"/>
    <mergeCell ref="E284:F284"/>
    <mergeCell ref="A285:B285"/>
    <mergeCell ref="E287:F287"/>
    <mergeCell ref="A288:B288"/>
    <mergeCell ref="E290:F290"/>
    <mergeCell ref="E291:F291"/>
    <mergeCell ref="E272:F272"/>
    <mergeCell ref="E273:F273"/>
    <mergeCell ref="E274:F274"/>
    <mergeCell ref="C275:D275"/>
    <mergeCell ref="A276:G276"/>
    <mergeCell ref="A277:B277"/>
    <mergeCell ref="E265:F265"/>
    <mergeCell ref="E266:F266"/>
    <mergeCell ref="C267:D267"/>
    <mergeCell ref="A268:G268"/>
    <mergeCell ref="A269:B269"/>
    <mergeCell ref="E271:F271"/>
    <mergeCell ref="E257:F257"/>
    <mergeCell ref="A258:B258"/>
    <mergeCell ref="E260:F260"/>
    <mergeCell ref="A261:B261"/>
    <mergeCell ref="E263:F263"/>
    <mergeCell ref="E264:F264"/>
    <mergeCell ref="E245:F245"/>
    <mergeCell ref="E246:F246"/>
    <mergeCell ref="E247:F247"/>
    <mergeCell ref="C248:D248"/>
    <mergeCell ref="A249:G249"/>
    <mergeCell ref="A250:B250"/>
    <mergeCell ref="E238:F238"/>
    <mergeCell ref="E239:F239"/>
    <mergeCell ref="C240:D240"/>
    <mergeCell ref="A241:G241"/>
    <mergeCell ref="A242:B242"/>
    <mergeCell ref="E244:F244"/>
    <mergeCell ref="A229:G229"/>
    <mergeCell ref="A230:B230"/>
    <mergeCell ref="E232:F232"/>
    <mergeCell ref="A233:B233"/>
    <mergeCell ref="E236:F236"/>
    <mergeCell ref="E237:F237"/>
    <mergeCell ref="A222:B222"/>
    <mergeCell ref="E224:F224"/>
    <mergeCell ref="E225:F225"/>
    <mergeCell ref="E226:F226"/>
    <mergeCell ref="E227:F227"/>
    <mergeCell ref="C228:D228"/>
    <mergeCell ref="C209:D209"/>
    <mergeCell ref="A210:G210"/>
    <mergeCell ref="A211:B211"/>
    <mergeCell ref="E218:F218"/>
    <mergeCell ref="A219:B219"/>
    <mergeCell ref="E221:F221"/>
    <mergeCell ref="E200:F200"/>
    <mergeCell ref="A201:B201"/>
    <mergeCell ref="E205:F205"/>
    <mergeCell ref="E206:F206"/>
    <mergeCell ref="E207:F207"/>
    <mergeCell ref="E208:F208"/>
    <mergeCell ref="E193:F193"/>
    <mergeCell ref="E194:F194"/>
    <mergeCell ref="E195:F195"/>
    <mergeCell ref="C196:D196"/>
    <mergeCell ref="A197:G197"/>
    <mergeCell ref="A198:B198"/>
    <mergeCell ref="A179:B179"/>
    <mergeCell ref="E186:F186"/>
    <mergeCell ref="A187:B187"/>
    <mergeCell ref="E189:F189"/>
    <mergeCell ref="A190:B190"/>
    <mergeCell ref="E192:F192"/>
    <mergeCell ref="E173:F173"/>
    <mergeCell ref="E174:F174"/>
    <mergeCell ref="E175:F175"/>
    <mergeCell ref="E176:F176"/>
    <mergeCell ref="C177:D177"/>
    <mergeCell ref="A178:G178"/>
    <mergeCell ref="A159:G159"/>
    <mergeCell ref="A160:B160"/>
    <mergeCell ref="E167:F167"/>
    <mergeCell ref="A168:B168"/>
    <mergeCell ref="E170:F170"/>
    <mergeCell ref="A171:B171"/>
    <mergeCell ref="A152:B152"/>
    <mergeCell ref="E154:F154"/>
    <mergeCell ref="E155:F155"/>
    <mergeCell ref="E156:F156"/>
    <mergeCell ref="E157:F157"/>
    <mergeCell ref="C158:D158"/>
    <mergeCell ref="E146:F146"/>
    <mergeCell ref="E147:F147"/>
    <mergeCell ref="E148:F148"/>
    <mergeCell ref="E149:F149"/>
    <mergeCell ref="C150:D150"/>
    <mergeCell ref="A151:G151"/>
    <mergeCell ref="C135:D135"/>
    <mergeCell ref="A136:G136"/>
    <mergeCell ref="A137:B137"/>
    <mergeCell ref="E141:F141"/>
    <mergeCell ref="A142:B142"/>
    <mergeCell ref="A126:B126"/>
    <mergeCell ref="E128:F128"/>
    <mergeCell ref="A129:B129"/>
    <mergeCell ref="E131:F131"/>
    <mergeCell ref="E132:F132"/>
    <mergeCell ref="E133:F133"/>
    <mergeCell ref="E114:F114"/>
    <mergeCell ref="E115:F115"/>
    <mergeCell ref="C116:D116"/>
    <mergeCell ref="A117:G117"/>
    <mergeCell ref="A118:B118"/>
    <mergeCell ref="E125:F125"/>
    <mergeCell ref="A109:G109"/>
    <mergeCell ref="A110:B110"/>
    <mergeCell ref="E112:F112"/>
    <mergeCell ref="E113:F113"/>
    <mergeCell ref="C97:D97"/>
    <mergeCell ref="A98:G98"/>
    <mergeCell ref="A99:B99"/>
    <mergeCell ref="E104:F104"/>
    <mergeCell ref="E105:F105"/>
    <mergeCell ref="E106:F106"/>
    <mergeCell ref="A90:G90"/>
    <mergeCell ref="A91:B91"/>
    <mergeCell ref="E93:F93"/>
    <mergeCell ref="E94:F94"/>
    <mergeCell ref="E95:F95"/>
    <mergeCell ref="E96:F96"/>
    <mergeCell ref="E134:F134"/>
    <mergeCell ref="E87:F87"/>
    <mergeCell ref="E88:F88"/>
    <mergeCell ref="C89:D89"/>
    <mergeCell ref="E77:F77"/>
    <mergeCell ref="E78:F78"/>
    <mergeCell ref="E79:F79"/>
    <mergeCell ref="E80:F80"/>
    <mergeCell ref="C81:D81"/>
    <mergeCell ref="A82:G82"/>
    <mergeCell ref="E69:F69"/>
    <mergeCell ref="E70:F70"/>
    <mergeCell ref="E71:F71"/>
    <mergeCell ref="C72:D72"/>
    <mergeCell ref="A73:G73"/>
    <mergeCell ref="A74:B74"/>
    <mergeCell ref="E107:F107"/>
    <mergeCell ref="C108:D108"/>
    <mergeCell ref="A66:B66"/>
    <mergeCell ref="E68:F68"/>
    <mergeCell ref="E55:F55"/>
    <mergeCell ref="C56:D56"/>
    <mergeCell ref="A57:G57"/>
    <mergeCell ref="A58:B58"/>
    <mergeCell ref="E60:F60"/>
    <mergeCell ref="E61:F61"/>
    <mergeCell ref="A47:B47"/>
    <mergeCell ref="E49:F49"/>
    <mergeCell ref="A50:B50"/>
    <mergeCell ref="E52:F52"/>
    <mergeCell ref="E53:F53"/>
    <mergeCell ref="E54:F54"/>
    <mergeCell ref="A83:B83"/>
    <mergeCell ref="E85:F85"/>
    <mergeCell ref="E86:F86"/>
    <mergeCell ref="E46:F46"/>
    <mergeCell ref="E28:F28"/>
    <mergeCell ref="C29:D29"/>
    <mergeCell ref="A30:G30"/>
    <mergeCell ref="A31:B31"/>
    <mergeCell ref="E33:F33"/>
    <mergeCell ref="E34:F34"/>
    <mergeCell ref="A20:B20"/>
    <mergeCell ref="E22:F22"/>
    <mergeCell ref="A23:B23"/>
    <mergeCell ref="E25:F25"/>
    <mergeCell ref="E26:F26"/>
    <mergeCell ref="E27:F27"/>
    <mergeCell ref="E62:F62"/>
    <mergeCell ref="E63:F63"/>
    <mergeCell ref="C64:D64"/>
    <mergeCell ref="A65:G65"/>
    <mergeCell ref="E8:F8"/>
    <mergeCell ref="E9:F9"/>
    <mergeCell ref="C10:D10"/>
    <mergeCell ref="A11:G11"/>
    <mergeCell ref="A12:B12"/>
    <mergeCell ref="E19:F19"/>
    <mergeCell ref="A1:G1"/>
    <mergeCell ref="C2:D2"/>
    <mergeCell ref="A3:G3"/>
    <mergeCell ref="A4:B4"/>
    <mergeCell ref="E6:F6"/>
    <mergeCell ref="E7:F7"/>
    <mergeCell ref="E35:F35"/>
    <mergeCell ref="E36:F36"/>
    <mergeCell ref="C37:D37"/>
    <mergeCell ref="A38:G38"/>
    <mergeCell ref="A39:B3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Planilha Orçamentária</vt:lpstr>
      <vt:lpstr>Resumo</vt:lpstr>
      <vt:lpstr>Cronograma</vt:lpstr>
      <vt:lpstr>Encargos Sociais</vt:lpstr>
      <vt:lpstr>BDI</vt:lpstr>
      <vt:lpstr>CPU</vt:lpstr>
      <vt:lpstr>CPU AUX</vt:lpstr>
      <vt:lpstr>BDI!Area_de_impressao</vt:lpstr>
      <vt:lpstr>Cronograma!Area_de_impressao</vt:lpstr>
      <vt:lpstr>'Encargos Sociais'!Area_de_impressao</vt:lpstr>
      <vt:lpstr>'Planilha Orçamentária'!Area_de_impressao</vt:lpstr>
      <vt:lpstr>Resumo!Area_de_impressao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2020-11-05T04:41:25Z</dcterms:created>
  <dcterms:modified xsi:type="dcterms:W3CDTF">2022-12-07T18:08:47Z</dcterms:modified>
</cp:coreProperties>
</file>