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AB31C863-D822-49FC-BF7E-656F07C7EF4B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Plan_Ginasio_Irineu" sheetId="1" r:id="rId1"/>
    <sheet name="CRONOGRAMA" sheetId="2" r:id="rId2"/>
    <sheet name="BDI" sheetId="3" r:id="rId3"/>
    <sheet name="Encarg_Social" sheetId="4" r:id="rId4"/>
    <sheet name="CPU" sheetId="5" r:id="rId5"/>
  </sheets>
  <externalReferences>
    <externalReference r:id="rId6"/>
    <externalReference r:id="rId7"/>
    <externalReference r:id="rId8"/>
    <externalReference r:id="rId9"/>
  </externalReferences>
  <definedNames>
    <definedName name="_Key1" localSheetId="2" hidden="1">#REF!</definedName>
    <definedName name="_Key1" localSheetId="4" hidden="1">#REF!</definedName>
    <definedName name="_Key1" localSheetId="3" hidden="1">#REF!</definedName>
    <definedName name="_Key1" hidden="1">#REF!</definedName>
    <definedName name="_Order1" hidden="1">255</definedName>
    <definedName name="_Sort" localSheetId="2" hidden="1">#REF!</definedName>
    <definedName name="_Sort" localSheetId="4" hidden="1">#REF!</definedName>
    <definedName name="_Sort" localSheetId="3" hidden="1">#REF!</definedName>
    <definedName name="_Sort" hidden="1">#REF!</definedName>
    <definedName name="_xlnm.Print_Area" localSheetId="2">BDI!$A$1:$I$49</definedName>
    <definedName name="_xlnm.Print_Area" localSheetId="4">CPU!$A$1:$G$800</definedName>
    <definedName name="_xlnm.Print_Area" localSheetId="1">CRONOGRAMA!$A$1:$H$36</definedName>
    <definedName name="_xlnm.Print_Area" localSheetId="3">Encarg_Social!$A$1:$D$57</definedName>
    <definedName name="_xlnm.Print_Area" localSheetId="0">Plan_Ginasio_Irineu!$A$1:$I$138</definedName>
    <definedName name="JR_PAGE_ANCHOR_0_1" localSheetId="2">[1]Plan_Ginasio!#REF!</definedName>
    <definedName name="JR_PAGE_ANCHOR_0_1" localSheetId="4">CPU!#REF!</definedName>
    <definedName name="JR_PAGE_ANCHOR_0_1" localSheetId="1">[1]Plan_Ginasio!#REF!</definedName>
    <definedName name="JR_PAGE_ANCHOR_0_1" localSheetId="3">[1]Plan_Ginasio!#REF!</definedName>
    <definedName name="JR_PAGE_ANCHOR_0_1">Plan_Ginasio_Irineu!#REF!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" i="4" l="1"/>
  <c r="H85" i="1"/>
  <c r="I85" i="1" s="1"/>
  <c r="D50" i="4" l="1"/>
  <c r="C50" i="4"/>
  <c r="D45" i="4"/>
  <c r="C45" i="4"/>
  <c r="D37" i="4"/>
  <c r="C37" i="4"/>
  <c r="D24" i="4"/>
  <c r="C24" i="4"/>
  <c r="J18" i="3"/>
  <c r="J17" i="3"/>
  <c r="D47" i="3" s="1"/>
  <c r="J16" i="3"/>
  <c r="J15" i="3"/>
  <c r="A3" i="3"/>
  <c r="D51" i="4" l="1"/>
  <c r="C51" i="4"/>
  <c r="E11" i="2"/>
  <c r="A11" i="2"/>
  <c r="A9" i="2"/>
  <c r="I120" i="1"/>
  <c r="I117" i="1"/>
  <c r="I118" i="1" s="1"/>
  <c r="I110" i="1"/>
  <c r="I102" i="1"/>
  <c r="I76" i="1"/>
  <c r="I73" i="1"/>
  <c r="I70" i="1"/>
  <c r="I63" i="1"/>
  <c r="I60" i="1"/>
  <c r="I51" i="1"/>
  <c r="I42" i="1"/>
  <c r="H130" i="1"/>
  <c r="I130" i="1" s="1"/>
  <c r="H129" i="1"/>
  <c r="I129" i="1" s="1"/>
  <c r="H125" i="1"/>
  <c r="I125" i="1" s="1"/>
  <c r="H124" i="1"/>
  <c r="I124" i="1" s="1"/>
  <c r="I126" i="1" s="1"/>
  <c r="H121" i="1"/>
  <c r="I121" i="1" s="1"/>
  <c r="H120" i="1"/>
  <c r="H117" i="1"/>
  <c r="H114" i="1"/>
  <c r="I114" i="1" s="1"/>
  <c r="H113" i="1"/>
  <c r="I113" i="1" s="1"/>
  <c r="H109" i="1"/>
  <c r="I109" i="1" s="1"/>
  <c r="H110" i="1"/>
  <c r="H108" i="1"/>
  <c r="I108" i="1" s="1"/>
  <c r="H101" i="1"/>
  <c r="I101" i="1" s="1"/>
  <c r="H102" i="1"/>
  <c r="H103" i="1"/>
  <c r="I103" i="1" s="1"/>
  <c r="H100" i="1"/>
  <c r="I100" i="1" s="1"/>
  <c r="I104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89" i="1"/>
  <c r="I89" i="1" s="1"/>
  <c r="H86" i="1"/>
  <c r="I86" i="1" s="1"/>
  <c r="H81" i="1"/>
  <c r="I81" i="1" s="1"/>
  <c r="H80" i="1"/>
  <c r="I80" i="1" s="1"/>
  <c r="I82" i="1" s="1"/>
  <c r="H77" i="1"/>
  <c r="I77" i="1" s="1"/>
  <c r="H76" i="1"/>
  <c r="H74" i="1"/>
  <c r="I74" i="1" s="1"/>
  <c r="H73" i="1"/>
  <c r="H69" i="1"/>
  <c r="I69" i="1" s="1"/>
  <c r="H70" i="1"/>
  <c r="H68" i="1"/>
  <c r="I68" i="1" s="1"/>
  <c r="H64" i="1"/>
  <c r="I64" i="1" s="1"/>
  <c r="H65" i="1"/>
  <c r="I65" i="1" s="1"/>
  <c r="H63" i="1"/>
  <c r="H59" i="1"/>
  <c r="I59" i="1" s="1"/>
  <c r="H60" i="1"/>
  <c r="H58" i="1"/>
  <c r="I58" i="1" s="1"/>
  <c r="I61" i="1" s="1"/>
  <c r="H55" i="1"/>
  <c r="I55" i="1" s="1"/>
  <c r="I56" i="1" s="1"/>
  <c r="H49" i="1"/>
  <c r="I49" i="1" s="1"/>
  <c r="H50" i="1"/>
  <c r="I50" i="1" s="1"/>
  <c r="H51" i="1"/>
  <c r="H48" i="1"/>
  <c r="I48" i="1" s="1"/>
  <c r="I52" i="1" s="1"/>
  <c r="H43" i="1"/>
  <c r="I43" i="1" s="1"/>
  <c r="H44" i="1"/>
  <c r="I44" i="1" s="1"/>
  <c r="H45" i="1"/>
  <c r="I45" i="1" s="1"/>
  <c r="H42" i="1"/>
  <c r="H35" i="1"/>
  <c r="I35" i="1" s="1"/>
  <c r="H36" i="1"/>
  <c r="I36" i="1" s="1"/>
  <c r="H37" i="1"/>
  <c r="I37" i="1" s="1"/>
  <c r="H34" i="1"/>
  <c r="I34" i="1" s="1"/>
  <c r="H29" i="1"/>
  <c r="I29" i="1" s="1"/>
  <c r="H30" i="1"/>
  <c r="I30" i="1" s="1"/>
  <c r="H31" i="1"/>
  <c r="I31" i="1" s="1"/>
  <c r="H28" i="1"/>
  <c r="I28" i="1" s="1"/>
  <c r="H24" i="1"/>
  <c r="I24" i="1" s="1"/>
  <c r="H23" i="1"/>
  <c r="I23" i="1" s="1"/>
  <c r="I25" i="1" s="1"/>
  <c r="H16" i="1"/>
  <c r="I16" i="1" s="1"/>
  <c r="H17" i="1"/>
  <c r="I17" i="1" s="1"/>
  <c r="H18" i="1"/>
  <c r="I18" i="1" s="1"/>
  <c r="H19" i="1"/>
  <c r="I19" i="1" s="1"/>
  <c r="H15" i="1"/>
  <c r="I15" i="1" s="1"/>
  <c r="H12" i="1"/>
  <c r="I12" i="1" s="1"/>
  <c r="I13" i="1" s="1"/>
  <c r="H14" i="2" s="1"/>
  <c r="I115" i="1" l="1"/>
  <c r="I97" i="1"/>
  <c r="I46" i="1"/>
  <c r="I122" i="1"/>
  <c r="I53" i="1"/>
  <c r="I66" i="1"/>
  <c r="I111" i="1"/>
  <c r="I127" i="1"/>
  <c r="H20" i="2" s="1"/>
  <c r="I71" i="1"/>
  <c r="I75" i="1"/>
  <c r="I87" i="1"/>
  <c r="I131" i="1"/>
  <c r="H22" i="2" s="1"/>
  <c r="E23" i="2" s="1"/>
  <c r="I78" i="1"/>
  <c r="I20" i="1"/>
  <c r="H16" i="2" s="1"/>
  <c r="D17" i="2" s="1"/>
  <c r="I32" i="1"/>
  <c r="D15" i="2"/>
  <c r="I38" i="1"/>
  <c r="F23" i="2" l="1"/>
  <c r="E21" i="2"/>
  <c r="G21" i="2"/>
  <c r="F21" i="2"/>
  <c r="I39" i="1"/>
  <c r="I98" i="1"/>
  <c r="G23" i="2"/>
  <c r="D21" i="2"/>
  <c r="D23" i="2"/>
  <c r="I105" i="1" l="1"/>
  <c r="H18" i="2" l="1"/>
  <c r="I132" i="1"/>
  <c r="F19" i="2" l="1"/>
  <c r="F24" i="2" s="1"/>
  <c r="D19" i="2"/>
  <c r="D24" i="2" s="1"/>
  <c r="E19" i="2"/>
  <c r="E24" i="2" s="1"/>
  <c r="G19" i="2"/>
  <c r="G24" i="2" s="1"/>
  <c r="H28" i="2"/>
  <c r="D25" i="2" l="1"/>
  <c r="D27" i="2" s="1"/>
  <c r="D26" i="2"/>
  <c r="E26" i="2" s="1"/>
  <c r="F26" i="2" s="1"/>
  <c r="G26" i="2" s="1"/>
  <c r="F25" i="2"/>
  <c r="G25" i="2"/>
  <c r="E25" i="2"/>
  <c r="E27" i="2" l="1"/>
  <c r="F27" i="2" s="1"/>
  <c r="G2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40" authorId="0" shapeId="0" xr:uid="{43FA827C-7D8E-4789-9CFD-32C01048B8C2}">
      <text>
        <r>
          <rPr>
            <b/>
            <sz val="9"/>
            <color indexed="81"/>
            <rFont val="Tahoma"/>
            <family val="2"/>
          </rPr>
          <t>perguntar o % em Sant. Isabel</t>
        </r>
      </text>
    </comment>
  </commentList>
</comments>
</file>

<file path=xl/sharedStrings.xml><?xml version="1.0" encoding="utf-8"?>
<sst xmlns="http://schemas.openxmlformats.org/spreadsheetml/2006/main" count="2887" uniqueCount="812">
  <si>
    <r>
      <rPr>
        <b/>
        <sz val="8"/>
        <rFont val="Arial"/>
        <family val="2"/>
      </rPr>
      <t xml:space="preserve">
</t>
    </r>
  </si>
  <si>
    <t>CÓD.</t>
  </si>
  <si>
    <t>Ref.</t>
  </si>
  <si>
    <t>Quant.</t>
  </si>
  <si>
    <t>PREFEITURA MUNICIPAL DE IPIXUNA DO PARÁ</t>
  </si>
  <si>
    <t>CNPJ: 83.268.011/0001-84</t>
  </si>
  <si>
    <t>SECRETARIA MUNICIPAL DE OBRAS, TRANSPORTE, ÁGUA E URBANISMO</t>
  </si>
  <si>
    <t>ENDEREÇO: RUA JOSÉ BONIFACIO S/N BAIRRO CENTRO</t>
  </si>
  <si>
    <t>REFERÊNCIA: SINAPI FEVEREIRO/22 - DESONERADO / SEDOP FEVEREIRO 2022.                                                      BDI( % ):  27,42</t>
  </si>
  <si>
    <t>RESPONSAVEL TÉCNICO: ENG. CIVIL MADALENO FREITAS FILIPE             CREA 150154034-3    Contato: (94) 988046497 e-mail: eng_freitasmadaleno@outlook.com</t>
  </si>
  <si>
    <t>OBJETO: REFORMA E AMPLIAÇÃO DO GINÁSIO DA ESCOLA M. E. I. IRINEU DE FARIAS</t>
  </si>
  <si>
    <r>
      <rPr>
        <b/>
        <sz val="11"/>
        <rFont val="Arial Narrow"/>
        <family val="2"/>
      </rPr>
      <t>ITEM</t>
    </r>
  </si>
  <si>
    <r>
      <rPr>
        <b/>
        <sz val="11"/>
        <rFont val="Arial Narrow"/>
        <family val="2"/>
      </rPr>
      <t>DESCRIÇÃO</t>
    </r>
  </si>
  <si>
    <r>
      <rPr>
        <b/>
        <sz val="11"/>
        <rFont val="Arial Narrow"/>
        <family val="2"/>
      </rPr>
      <t>UND</t>
    </r>
  </si>
  <si>
    <r>
      <rPr>
        <b/>
        <sz val="11"/>
        <rFont val="Arial Narrow"/>
        <family val="2"/>
      </rPr>
      <t>PREÇO
UNITÁRIO R$</t>
    </r>
  </si>
  <si>
    <r>
      <rPr>
        <b/>
        <sz val="11"/>
        <rFont val="Arial Narrow"/>
        <family val="2"/>
      </rPr>
      <t>PREÇO
TOTAL R$</t>
    </r>
  </si>
  <si>
    <r>
      <rPr>
        <b/>
        <sz val="11"/>
        <rFont val="Arial Narrow"/>
        <family val="2"/>
      </rPr>
      <t>1</t>
    </r>
  </si>
  <si>
    <r>
      <rPr>
        <b/>
        <sz val="11"/>
        <rFont val="Arial Narrow"/>
        <family val="2"/>
      </rPr>
      <t>SERVIÇOS PRELIMINARES</t>
    </r>
  </si>
  <si>
    <r>
      <rPr>
        <b/>
        <sz val="11"/>
        <rFont val="Arial Narrow"/>
        <family val="2"/>
      </rPr>
      <t>2</t>
    </r>
  </si>
  <si>
    <r>
      <rPr>
        <b/>
        <sz val="11"/>
        <rFont val="Arial Narrow"/>
        <family val="2"/>
      </rPr>
      <t>DEMOLIÇÕES E RETIRADAS</t>
    </r>
  </si>
  <si>
    <r>
      <rPr>
        <b/>
        <sz val="11"/>
        <rFont val="Arial Narrow"/>
        <family val="2"/>
      </rPr>
      <t>3</t>
    </r>
  </si>
  <si>
    <r>
      <rPr>
        <b/>
        <sz val="11"/>
        <rFont val="Arial Narrow"/>
        <family val="2"/>
      </rPr>
      <t>BANHEIRO</t>
    </r>
  </si>
  <si>
    <r>
      <rPr>
        <b/>
        <sz val="11"/>
        <rFont val="Arial Narrow"/>
        <family val="2"/>
      </rPr>
      <t>3.1</t>
    </r>
  </si>
  <si>
    <r>
      <rPr>
        <b/>
        <sz val="11"/>
        <rFont val="Arial Narrow"/>
        <family val="2"/>
      </rPr>
      <t>MOVIMENTO DE TERRA</t>
    </r>
  </si>
  <si>
    <r>
      <rPr>
        <b/>
        <sz val="11"/>
        <rFont val="Arial Narrow"/>
        <family val="2"/>
      </rPr>
      <t>3.2</t>
    </r>
  </si>
  <si>
    <r>
      <rPr>
        <b/>
        <sz val="11"/>
        <rFont val="Arial Narrow"/>
        <family val="2"/>
      </rPr>
      <t>FUNDAÇÃO</t>
    </r>
  </si>
  <si>
    <r>
      <rPr>
        <b/>
        <sz val="11"/>
        <rFont val="Arial Narrow"/>
        <family val="2"/>
      </rPr>
      <t>3.2.1</t>
    </r>
  </si>
  <si>
    <r>
      <rPr>
        <b/>
        <sz val="11"/>
        <rFont val="Arial Narrow"/>
        <family val="2"/>
      </rPr>
      <t>Blocos de fundação</t>
    </r>
  </si>
  <si>
    <r>
      <rPr>
        <b/>
        <sz val="11"/>
        <rFont val="Arial Narrow"/>
        <family val="2"/>
      </rPr>
      <t>3.2.2</t>
    </r>
  </si>
  <si>
    <r>
      <rPr>
        <b/>
        <sz val="11"/>
        <rFont val="Arial Narrow"/>
        <family val="2"/>
      </rPr>
      <t>Viga Baldrama</t>
    </r>
  </si>
  <si>
    <r>
      <rPr>
        <b/>
        <sz val="11"/>
        <rFont val="Arial Narrow"/>
        <family val="2"/>
      </rPr>
      <t>3.3</t>
    </r>
  </si>
  <si>
    <r>
      <rPr>
        <b/>
        <sz val="11"/>
        <rFont val="Arial Narrow"/>
        <family val="2"/>
      </rPr>
      <t>ESTRUTURAS</t>
    </r>
  </si>
  <si>
    <r>
      <rPr>
        <b/>
        <sz val="11"/>
        <rFont val="Arial Narrow"/>
        <family val="2"/>
      </rPr>
      <t>3.3.1</t>
    </r>
  </si>
  <si>
    <r>
      <rPr>
        <b/>
        <sz val="11"/>
        <rFont val="Arial Narrow"/>
        <family val="2"/>
      </rPr>
      <t>Concreto Armado - Pilares</t>
    </r>
  </si>
  <si>
    <r>
      <rPr>
        <b/>
        <sz val="11"/>
        <rFont val="Arial Narrow"/>
        <family val="2"/>
      </rPr>
      <t>3.3.2</t>
    </r>
  </si>
  <si>
    <r>
      <rPr>
        <b/>
        <sz val="11"/>
        <rFont val="Arial Narrow"/>
        <family val="2"/>
      </rPr>
      <t>Concreto Armado - Vigas</t>
    </r>
  </si>
  <si>
    <r>
      <rPr>
        <b/>
        <sz val="11"/>
        <rFont val="Arial Narrow"/>
        <family val="2"/>
      </rPr>
      <t>3.4</t>
    </r>
  </si>
  <si>
    <r>
      <rPr>
        <b/>
        <sz val="11"/>
        <rFont val="Arial Narrow"/>
        <family val="2"/>
      </rPr>
      <t>PAREDE E PAINEL</t>
    </r>
  </si>
  <si>
    <r>
      <rPr>
        <b/>
        <sz val="11"/>
        <rFont val="Arial Narrow"/>
        <family val="2"/>
      </rPr>
      <t>3.5</t>
    </r>
  </si>
  <si>
    <r>
      <rPr>
        <b/>
        <sz val="11"/>
        <rFont val="Arial Narrow"/>
        <family val="2"/>
      </rPr>
      <t>Cobertura</t>
    </r>
  </si>
  <si>
    <r>
      <rPr>
        <b/>
        <sz val="11"/>
        <rFont val="Arial Narrow"/>
        <family val="2"/>
      </rPr>
      <t>3.6</t>
    </r>
  </si>
  <si>
    <r>
      <rPr>
        <b/>
        <sz val="11"/>
        <rFont val="Arial Narrow"/>
        <family val="2"/>
      </rPr>
      <t>PINTURAS</t>
    </r>
  </si>
  <si>
    <r>
      <rPr>
        <b/>
        <sz val="11"/>
        <rFont val="Arial Narrow"/>
        <family val="2"/>
      </rPr>
      <t>3.7</t>
    </r>
  </si>
  <si>
    <r>
      <rPr>
        <b/>
        <sz val="11"/>
        <rFont val="Arial Narrow"/>
        <family val="2"/>
      </rPr>
      <t>ESQUADRIAS</t>
    </r>
  </si>
  <si>
    <r>
      <rPr>
        <b/>
        <sz val="11"/>
        <rFont val="Arial Narrow"/>
        <family val="2"/>
      </rPr>
      <t>3.8</t>
    </r>
  </si>
  <si>
    <r>
      <rPr>
        <b/>
        <sz val="11"/>
        <rFont val="Arial Narrow"/>
        <family val="2"/>
      </rPr>
      <t>Forro</t>
    </r>
  </si>
  <si>
    <r>
      <rPr>
        <b/>
        <sz val="11"/>
        <rFont val="Arial Narrow"/>
        <family val="2"/>
      </rPr>
      <t>3.9</t>
    </r>
  </si>
  <si>
    <r>
      <rPr>
        <b/>
        <sz val="11"/>
        <rFont val="Arial Narrow"/>
        <family val="2"/>
      </rPr>
      <t>PISO</t>
    </r>
  </si>
  <si>
    <r>
      <rPr>
        <b/>
        <sz val="11"/>
        <rFont val="Arial Narrow"/>
        <family val="2"/>
      </rPr>
      <t>3.10</t>
    </r>
  </si>
  <si>
    <r>
      <rPr>
        <b/>
        <sz val="11"/>
        <rFont val="Arial Narrow"/>
        <family val="2"/>
      </rPr>
      <t>REVESTIMENTOS</t>
    </r>
  </si>
  <si>
    <r>
      <rPr>
        <b/>
        <sz val="11"/>
        <rFont val="Arial Narrow"/>
        <family val="2"/>
      </rPr>
      <t>3.11</t>
    </r>
  </si>
  <si>
    <r>
      <rPr>
        <b/>
        <sz val="11"/>
        <rFont val="Arial Narrow"/>
        <family val="2"/>
      </rPr>
      <t>Instalações hidro sanitária</t>
    </r>
  </si>
  <si>
    <r>
      <rPr>
        <b/>
        <sz val="11"/>
        <rFont val="Arial Narrow"/>
        <family val="2"/>
      </rPr>
      <t>3.11.1</t>
    </r>
  </si>
  <si>
    <r>
      <rPr>
        <b/>
        <sz val="11"/>
        <rFont val="Arial Narrow"/>
        <family val="2"/>
      </rPr>
      <t>Tubulações e conexões de PVC</t>
    </r>
  </si>
  <si>
    <r>
      <rPr>
        <b/>
        <sz val="11"/>
        <rFont val="Arial Narrow"/>
        <family val="2"/>
      </rPr>
      <t>3.11.2</t>
    </r>
  </si>
  <si>
    <r>
      <rPr>
        <b/>
        <sz val="11"/>
        <rFont val="Arial Narrow"/>
        <family val="2"/>
      </rPr>
      <t>Registro e Outros</t>
    </r>
  </si>
  <si>
    <r>
      <rPr>
        <b/>
        <sz val="11"/>
        <rFont val="Arial Narrow"/>
        <family val="2"/>
      </rPr>
      <t>3.12</t>
    </r>
  </si>
  <si>
    <r>
      <rPr>
        <b/>
        <sz val="11"/>
        <rFont val="Arial Narrow"/>
        <family val="2"/>
      </rPr>
      <t>Istalações Eletrica</t>
    </r>
  </si>
  <si>
    <r>
      <rPr>
        <b/>
        <sz val="11"/>
        <rFont val="Arial Narrow"/>
        <family val="2"/>
      </rPr>
      <t>4</t>
    </r>
  </si>
  <si>
    <r>
      <rPr>
        <b/>
        <sz val="11"/>
        <rFont val="Arial Narrow"/>
        <family val="2"/>
      </rPr>
      <t>GINASIO</t>
    </r>
  </si>
  <si>
    <r>
      <rPr>
        <b/>
        <sz val="11"/>
        <rFont val="Arial Narrow"/>
        <family val="2"/>
      </rPr>
      <t>4.1</t>
    </r>
  </si>
  <si>
    <r>
      <rPr>
        <b/>
        <sz val="11"/>
        <rFont val="Arial Narrow"/>
        <family val="2"/>
      </rPr>
      <t>COBERTURA</t>
    </r>
  </si>
  <si>
    <r>
      <rPr>
        <b/>
        <sz val="11"/>
        <rFont val="Arial Narrow"/>
        <family val="2"/>
      </rPr>
      <t>4.2</t>
    </r>
  </si>
  <si>
    <r>
      <rPr>
        <b/>
        <sz val="11"/>
        <rFont val="Arial Narrow"/>
        <family val="2"/>
      </rPr>
      <t>4.3</t>
    </r>
  </si>
  <si>
    <r>
      <rPr>
        <b/>
        <sz val="11"/>
        <rFont val="Arial Narrow"/>
        <family val="2"/>
      </rPr>
      <t>REVESTIMENTO</t>
    </r>
  </si>
  <si>
    <r>
      <rPr>
        <b/>
        <sz val="11"/>
        <rFont val="Arial Narrow"/>
        <family val="2"/>
      </rPr>
      <t>4.4</t>
    </r>
  </si>
  <si>
    <r>
      <rPr>
        <b/>
        <sz val="11"/>
        <rFont val="Arial Narrow"/>
        <family val="2"/>
      </rPr>
      <t>PINTURA</t>
    </r>
  </si>
  <si>
    <r>
      <rPr>
        <b/>
        <sz val="11"/>
        <rFont val="Arial Narrow"/>
        <family val="2"/>
      </rPr>
      <t>4.5</t>
    </r>
  </si>
  <si>
    <r>
      <rPr>
        <b/>
        <sz val="11"/>
        <rFont val="Arial Narrow"/>
        <family val="2"/>
      </rPr>
      <t>Instalações eletrica</t>
    </r>
  </si>
  <si>
    <r>
      <rPr>
        <b/>
        <sz val="11"/>
        <rFont val="Arial Narrow"/>
        <family val="2"/>
      </rPr>
      <t>4.6</t>
    </r>
  </si>
  <si>
    <r>
      <rPr>
        <b/>
        <sz val="11"/>
        <rFont val="Arial Narrow"/>
        <family val="2"/>
      </rPr>
      <t>DIVERSOS</t>
    </r>
  </si>
  <si>
    <r>
      <rPr>
        <b/>
        <sz val="11"/>
        <rFont val="Arial Narrow"/>
        <family val="2"/>
      </rPr>
      <t>VALOR TOTAL:</t>
    </r>
  </si>
  <si>
    <r>
      <rPr>
        <sz val="11"/>
        <rFont val="Arial Narrow"/>
        <family val="2"/>
      </rPr>
      <t>1.1</t>
    </r>
  </si>
  <si>
    <r>
      <rPr>
        <sz val="11"/>
        <rFont val="Arial Narrow"/>
        <family val="2"/>
      </rPr>
      <t>00004813</t>
    </r>
  </si>
  <si>
    <r>
      <rPr>
        <sz val="11"/>
        <rFont val="Arial Narrow"/>
        <family val="2"/>
      </rPr>
      <t>PLACA DE OBRA (PARA CONSTRUCAO CIVIL) EM CHAPA GALVANIZADA *N. 22*, ADESIVADA, DE *2,4 X 1,2* M (SEM POSTES PARA FIXACAO)</t>
    </r>
  </si>
  <si>
    <r>
      <rPr>
        <sz val="11"/>
        <rFont val="Arial Narrow"/>
        <family val="2"/>
      </rPr>
      <t>SINAPI</t>
    </r>
  </si>
  <si>
    <r>
      <rPr>
        <sz val="11"/>
        <rFont val="Arial Narrow"/>
        <family val="2"/>
      </rPr>
      <t>M2</t>
    </r>
  </si>
  <si>
    <r>
      <rPr>
        <sz val="11"/>
        <rFont val="Arial Narrow"/>
        <family val="2"/>
      </rPr>
      <t>2.1</t>
    </r>
  </si>
  <si>
    <r>
      <rPr>
        <sz val="11"/>
        <rFont val="Arial Narrow"/>
        <family val="2"/>
      </rPr>
      <t>021531</t>
    </r>
  </si>
  <si>
    <r>
      <rPr>
        <sz val="11"/>
        <rFont val="Arial Narrow"/>
        <family val="2"/>
      </rPr>
      <t>Desmontagem de estrutura metálica com retirada de solda e corte de peças por meio de lixadeira</t>
    </r>
  </si>
  <si>
    <r>
      <rPr>
        <sz val="11"/>
        <rFont val="Arial Narrow"/>
        <family val="2"/>
      </rPr>
      <t>SEDOP</t>
    </r>
  </si>
  <si>
    <r>
      <rPr>
        <sz val="11"/>
        <rFont val="Arial Narrow"/>
        <family val="2"/>
      </rPr>
      <t>2.2</t>
    </r>
  </si>
  <si>
    <r>
      <rPr>
        <sz val="11"/>
        <rFont val="Arial Narrow"/>
        <family val="2"/>
      </rPr>
      <t>020677</t>
    </r>
  </si>
  <si>
    <r>
      <rPr>
        <sz val="11"/>
        <rFont val="Arial Narrow"/>
        <family val="2"/>
      </rPr>
      <t>Retirada de pintura (c/ escova de aço)</t>
    </r>
  </si>
  <si>
    <r>
      <rPr>
        <sz val="11"/>
        <rFont val="Arial Narrow"/>
        <family val="2"/>
      </rPr>
      <t>2.3</t>
    </r>
  </si>
  <si>
    <r>
      <rPr>
        <sz val="11"/>
        <rFont val="Arial Narrow"/>
        <family val="2"/>
      </rPr>
      <t>020021</t>
    </r>
  </si>
  <si>
    <r>
      <rPr>
        <sz val="11"/>
        <rFont val="Arial Narrow"/>
        <family val="2"/>
      </rPr>
      <t>Retirada de revestimento cerâmico</t>
    </r>
  </si>
  <si>
    <r>
      <rPr>
        <sz val="11"/>
        <rFont val="Arial Narrow"/>
        <family val="2"/>
      </rPr>
      <t>2.4</t>
    </r>
  </si>
  <si>
    <r>
      <rPr>
        <sz val="11"/>
        <rFont val="Arial Narrow"/>
        <family val="2"/>
      </rPr>
      <t>020842</t>
    </r>
  </si>
  <si>
    <r>
      <rPr>
        <sz val="11"/>
        <rFont val="Arial Narrow"/>
        <family val="2"/>
      </rPr>
      <t>Retirada de calha em chapa galvanizada</t>
    </r>
  </si>
  <si>
    <r>
      <rPr>
        <sz val="11"/>
        <rFont val="Arial Narrow"/>
        <family val="2"/>
      </rPr>
      <t>M</t>
    </r>
  </si>
  <si>
    <r>
      <rPr>
        <sz val="11"/>
        <rFont val="Arial Narrow"/>
        <family val="2"/>
      </rPr>
      <t>2.5</t>
    </r>
  </si>
  <si>
    <r>
      <rPr>
        <sz val="11"/>
        <rFont val="Arial Narrow"/>
        <family val="2"/>
      </rPr>
      <t>020855</t>
    </r>
  </si>
  <si>
    <r>
      <rPr>
        <sz val="11"/>
        <rFont val="Arial Narrow"/>
        <family val="2"/>
      </rPr>
      <t>Retirada de luminárias</t>
    </r>
  </si>
  <si>
    <r>
      <rPr>
        <sz val="11"/>
        <rFont val="Arial Narrow"/>
        <family val="2"/>
      </rPr>
      <t>UN</t>
    </r>
  </si>
  <si>
    <r>
      <rPr>
        <sz val="11"/>
        <rFont val="Arial Narrow"/>
        <family val="2"/>
      </rPr>
      <t>3.1.1</t>
    </r>
  </si>
  <si>
    <r>
      <rPr>
        <sz val="11"/>
        <rFont val="Arial Narrow"/>
        <family val="2"/>
      </rPr>
      <t>93358</t>
    </r>
  </si>
  <si>
    <r>
      <rPr>
        <sz val="11"/>
        <rFont val="Arial Narrow"/>
        <family val="2"/>
      </rPr>
      <t>ESCAVAÇÃO MANUAL DE VALA COM PROFUNDIDADE MENOR OU IGUAL A 1,30 M. AF_02/2021</t>
    </r>
  </si>
  <si>
    <r>
      <rPr>
        <sz val="11"/>
        <rFont val="Arial Narrow"/>
        <family val="2"/>
      </rPr>
      <t>M3</t>
    </r>
  </si>
  <si>
    <r>
      <rPr>
        <sz val="11"/>
        <rFont val="Arial Narrow"/>
        <family val="2"/>
      </rPr>
      <t>3.1.2</t>
    </r>
  </si>
  <si>
    <r>
      <rPr>
        <sz val="11"/>
        <rFont val="Arial Narrow"/>
        <family val="2"/>
      </rPr>
      <t>93382</t>
    </r>
  </si>
  <si>
    <r>
      <rPr>
        <sz val="11"/>
        <rFont val="Arial Narrow"/>
        <family val="2"/>
      </rPr>
      <t>REATERRO MANUAL DE VALAS COM COMPACTAÇÃO MECANIZADA. AF_04/2016</t>
    </r>
  </si>
  <si>
    <r>
      <rPr>
        <sz val="11"/>
        <rFont val="Arial Narrow"/>
        <family val="2"/>
      </rPr>
      <t>3.2.1.1</t>
    </r>
  </si>
  <si>
    <r>
      <rPr>
        <sz val="11"/>
        <rFont val="Arial Narrow"/>
        <family val="2"/>
      </rPr>
      <t>96616</t>
    </r>
  </si>
  <si>
    <r>
      <rPr>
        <sz val="11"/>
        <rFont val="Arial Narrow"/>
        <family val="2"/>
      </rPr>
      <t>LASTRO DE CONCRETO MAGRO, APLICADO EM BLOCOS DE COROAMENTO OU SAPATAS. AF_08/2017</t>
    </r>
  </si>
  <si>
    <r>
      <rPr>
        <sz val="11"/>
        <rFont val="Arial Narrow"/>
        <family val="2"/>
      </rPr>
      <t>3.2.1.2</t>
    </r>
  </si>
  <si>
    <r>
      <rPr>
        <sz val="11"/>
        <rFont val="Arial Narrow"/>
        <family val="2"/>
      </rPr>
      <t>96543</t>
    </r>
  </si>
  <si>
    <r>
      <rPr>
        <sz val="11"/>
        <rFont val="Arial Narrow"/>
        <family val="2"/>
      </rPr>
      <t>ARMAÇÃO DE BLOCO, VIGA BALDRAME E SAPATA UTILIZANDO AÇO CA-60 DE 5 MM - MONTAGEM. AF_06/2017</t>
    </r>
  </si>
  <si>
    <r>
      <rPr>
        <sz val="11"/>
        <rFont val="Arial Narrow"/>
        <family val="2"/>
      </rPr>
      <t>KG</t>
    </r>
  </si>
  <si>
    <r>
      <rPr>
        <sz val="11"/>
        <rFont val="Arial Narrow"/>
        <family val="2"/>
      </rPr>
      <t>3.2.1.3</t>
    </r>
  </si>
  <si>
    <r>
      <rPr>
        <sz val="11"/>
        <rFont val="Arial Narrow"/>
        <family val="2"/>
      </rPr>
      <t>96546</t>
    </r>
  </si>
  <si>
    <r>
      <rPr>
        <sz val="11"/>
        <rFont val="Arial Narrow"/>
        <family val="2"/>
      </rPr>
      <t>ARMAÇÃO DE BLOCO, VIGA BALDRAME OU SAPATA UTILIZANDO AÇO CA-50 DE 10 MM - MONTAGEM. AF_06/2017</t>
    </r>
  </si>
  <si>
    <r>
      <rPr>
        <sz val="11"/>
        <rFont val="Arial Narrow"/>
        <family val="2"/>
      </rPr>
      <t>3.2.1.4</t>
    </r>
  </si>
  <si>
    <r>
      <rPr>
        <sz val="11"/>
        <rFont val="Arial Narrow"/>
        <family val="2"/>
      </rPr>
      <t>050740</t>
    </r>
  </si>
  <si>
    <r>
      <rPr>
        <sz val="11"/>
        <rFont val="Arial Narrow"/>
        <family val="2"/>
      </rPr>
      <t>Concreto c/ seixo Fck= 25MPA (incl. lançamento e adensamento)</t>
    </r>
  </si>
  <si>
    <r>
      <rPr>
        <sz val="11"/>
        <rFont val="Arial Narrow"/>
        <family val="2"/>
      </rPr>
      <t>3.2.2.1</t>
    </r>
  </si>
  <si>
    <r>
      <rPr>
        <sz val="11"/>
        <rFont val="Arial Narrow"/>
        <family val="2"/>
      </rPr>
      <t>92266</t>
    </r>
  </si>
  <si>
    <r>
      <rPr>
        <sz val="11"/>
        <rFont val="Arial Narrow"/>
        <family val="2"/>
      </rPr>
      <t>FABRICAÇÃO DE FÔRMA PARA VIGAS, EM CHAPA DE MADEIRA COMPENSADA PLASTIFICADA, E = 18 MM. AF_09/2020</t>
    </r>
  </si>
  <si>
    <r>
      <rPr>
        <sz val="11"/>
        <rFont val="Arial Narrow"/>
        <family val="2"/>
      </rPr>
      <t>3.2.2.2</t>
    </r>
  </si>
  <si>
    <r>
      <rPr>
        <sz val="11"/>
        <rFont val="Arial Narrow"/>
        <family val="2"/>
      </rPr>
      <t>3.2.2.3</t>
    </r>
  </si>
  <si>
    <r>
      <rPr>
        <sz val="11"/>
        <rFont val="Arial Narrow"/>
        <family val="2"/>
      </rPr>
      <t>100343</t>
    </r>
  </si>
  <si>
    <r>
      <rPr>
        <sz val="11"/>
        <rFont val="Arial Narrow"/>
        <family val="2"/>
      </rPr>
      <t>ARMAÇÃO DE CORTINA DE CONTENÇÃO EM CONCRETO ARMADO, COM AÇO CA-50 DE 8 MM - MONTAGEM. AF_07/2019</t>
    </r>
  </si>
  <si>
    <r>
      <rPr>
        <sz val="11"/>
        <rFont val="Arial Narrow"/>
        <family val="2"/>
      </rPr>
      <t>3.2.2.4</t>
    </r>
  </si>
  <si>
    <r>
      <rPr>
        <sz val="11"/>
        <rFont val="Arial Narrow"/>
        <family val="2"/>
      </rPr>
      <t>050260</t>
    </r>
  </si>
  <si>
    <r>
      <rPr>
        <sz val="11"/>
        <rFont val="Arial Narrow"/>
        <family val="2"/>
      </rPr>
      <t>Concreto c/ seixo Fck= 18.0 MPA (incl. lançamento e</t>
    </r>
  </si>
  <si>
    <r>
      <rPr>
        <sz val="11"/>
        <rFont val="Arial Narrow"/>
        <family val="2"/>
      </rPr>
      <t>3.3.1.1</t>
    </r>
  </si>
  <si>
    <r>
      <rPr>
        <sz val="11"/>
        <rFont val="Arial Narrow"/>
        <family val="2"/>
      </rPr>
      <t>92264</t>
    </r>
  </si>
  <si>
    <r>
      <rPr>
        <sz val="11"/>
        <rFont val="Arial Narrow"/>
        <family val="2"/>
      </rPr>
      <t>FABRICAÇÃO DE FÔRMA PARA PILARES E ESTRUTURAS SIMILARES, EM CHAPA DE MADEIRA COMPENSADA PLASTIFICADA, E = 18 MM. AF_09/2020</t>
    </r>
  </si>
  <si>
    <r>
      <rPr>
        <sz val="11"/>
        <rFont val="Arial Narrow"/>
        <family val="2"/>
      </rPr>
      <t>3.3.1.2</t>
    </r>
  </si>
  <si>
    <r>
      <rPr>
        <sz val="11"/>
        <rFont val="Arial Narrow"/>
        <family val="2"/>
      </rPr>
      <t>92919</t>
    </r>
  </si>
  <si>
    <r>
      <rPr>
        <sz val="11"/>
        <rFont val="Arial Narrow"/>
        <family val="2"/>
      </rPr>
      <t>ARMAÇÃO DE ESTRUTURAS DE CONCRETO ARMADO, EXCETO VIGAS, PILARES, LAJES E FUNDAÇÕES, UTILIZANDO AÇO CA-50 DE 10,0 MM - MONTAGEM. AF_12/2015</t>
    </r>
  </si>
  <si>
    <r>
      <rPr>
        <sz val="11"/>
        <rFont val="Arial Narrow"/>
        <family val="2"/>
      </rPr>
      <t>3.3.1.3</t>
    </r>
  </si>
  <si>
    <r>
      <rPr>
        <sz val="11"/>
        <rFont val="Arial Narrow"/>
        <family val="2"/>
      </rPr>
      <t>92759</t>
    </r>
  </si>
  <si>
    <r>
      <rPr>
        <sz val="11"/>
        <rFont val="Arial Narrow"/>
        <family val="2"/>
      </rPr>
      <t>ARMAÇÃO DE PILAR OU VIGA DE UMA ESTRUTURA CONVENCIONAL DE CONCRETO ARMADO EM UM EDIFÍCIO DE MÚLTIPLOS PAVIMENTOS UTILIZANDO AÇO CA-60 DE 5,0 MM - MONTAGEM. AF_12/2015</t>
    </r>
  </si>
  <si>
    <r>
      <rPr>
        <sz val="11"/>
        <rFont val="Arial Narrow"/>
        <family val="2"/>
      </rPr>
      <t>3.3.1.4</t>
    </r>
  </si>
  <si>
    <r>
      <rPr>
        <sz val="11"/>
        <rFont val="Arial Narrow"/>
        <family val="2"/>
      </rPr>
      <t>3.3.2.1</t>
    </r>
  </si>
  <si>
    <r>
      <rPr>
        <sz val="11"/>
        <rFont val="Arial Narrow"/>
        <family val="2"/>
      </rPr>
      <t>3.3.2.2</t>
    </r>
  </si>
  <si>
    <r>
      <rPr>
        <sz val="11"/>
        <rFont val="Arial Narrow"/>
        <family val="2"/>
      </rPr>
      <t>3.3.2.3</t>
    </r>
  </si>
  <si>
    <r>
      <rPr>
        <sz val="11"/>
        <rFont val="Arial Narrow"/>
        <family val="2"/>
      </rPr>
      <t>92917</t>
    </r>
  </si>
  <si>
    <r>
      <rPr>
        <sz val="11"/>
        <rFont val="Arial Narrow"/>
        <family val="2"/>
      </rPr>
      <t>ARMAÇÃO DE ESTRUTURAS DE CONCRETO ARMADO, EXCETO VIGAS, PILARES, LAJES E FUNDAÇÕES, UTILIZANDO AÇO CA-50 DE 8,0 MM - MONTAGEM. AF_12/2015</t>
    </r>
  </si>
  <si>
    <r>
      <rPr>
        <sz val="11"/>
        <rFont val="Arial Narrow"/>
        <family val="2"/>
      </rPr>
      <t>3.3.2.4</t>
    </r>
  </si>
  <si>
    <r>
      <rPr>
        <sz val="11"/>
        <rFont val="Arial Narrow"/>
        <family val="2"/>
      </rPr>
      <t>3.4.1</t>
    </r>
  </si>
  <si>
    <r>
      <rPr>
        <sz val="11"/>
        <rFont val="Arial Narrow"/>
        <family val="2"/>
      </rPr>
      <t>060046</t>
    </r>
  </si>
  <si>
    <r>
      <rPr>
        <sz val="11"/>
        <rFont val="Arial Narrow"/>
        <family val="2"/>
      </rPr>
      <t>Alvenaria tijolo de barro a cutelo</t>
    </r>
  </si>
  <si>
    <r>
      <rPr>
        <sz val="11"/>
        <rFont val="Arial Narrow"/>
        <family val="2"/>
      </rPr>
      <t>3.5.1</t>
    </r>
  </si>
  <si>
    <r>
      <rPr>
        <sz val="11"/>
        <rFont val="Arial Narrow"/>
        <family val="2"/>
      </rPr>
      <t>070047</t>
    </r>
  </si>
  <si>
    <r>
      <rPr>
        <sz val="11"/>
        <rFont val="Arial Narrow"/>
        <family val="2"/>
      </rPr>
      <t>Cobertura - telha de fibrocimento e=6mm</t>
    </r>
  </si>
  <si>
    <r>
      <rPr>
        <sz val="11"/>
        <rFont val="Arial Narrow"/>
        <family val="2"/>
      </rPr>
      <t>3.5.2</t>
    </r>
  </si>
  <si>
    <r>
      <rPr>
        <sz val="11"/>
        <rFont val="Arial Narrow"/>
        <family val="2"/>
      </rPr>
      <t>D00281</t>
    </r>
  </si>
  <si>
    <r>
      <rPr>
        <sz val="11"/>
        <rFont val="Arial Narrow"/>
        <family val="2"/>
      </rPr>
      <t>Pernamanca 3" x 2" 4 m - madeira branca</t>
    </r>
  </si>
  <si>
    <r>
      <rPr>
        <sz val="11"/>
        <rFont val="Arial Narrow"/>
        <family val="2"/>
      </rPr>
      <t>Dz</t>
    </r>
  </si>
  <si>
    <r>
      <rPr>
        <sz val="11"/>
        <rFont val="Arial Narrow"/>
        <family val="2"/>
      </rPr>
      <t>3.5.3</t>
    </r>
  </si>
  <si>
    <r>
      <rPr>
        <sz val="11"/>
        <rFont val="Arial Narrow"/>
        <family val="2"/>
      </rPr>
      <t>070308</t>
    </r>
  </si>
  <si>
    <r>
      <rPr>
        <sz val="11"/>
        <rFont val="Arial Narrow"/>
        <family val="2"/>
      </rPr>
      <t>Encaibramento e ripamento</t>
    </r>
  </si>
  <si>
    <r>
      <rPr>
        <sz val="11"/>
        <rFont val="Arial Narrow"/>
        <family val="2"/>
      </rPr>
      <t>3.6.1</t>
    </r>
  </si>
  <si>
    <r>
      <rPr>
        <sz val="11"/>
        <rFont val="Arial Narrow"/>
        <family val="2"/>
      </rPr>
      <t>150586</t>
    </r>
  </si>
  <si>
    <r>
      <rPr>
        <sz val="11"/>
        <rFont val="Arial Narrow"/>
        <family val="2"/>
      </rPr>
      <t>Emassamento de parede c/ massa acrilica</t>
    </r>
  </si>
  <si>
    <r>
      <rPr>
        <sz val="11"/>
        <rFont val="Arial Narrow"/>
        <family val="2"/>
      </rPr>
      <t>3.6.2</t>
    </r>
  </si>
  <si>
    <r>
      <rPr>
        <sz val="11"/>
        <rFont val="Arial Narrow"/>
        <family val="2"/>
      </rPr>
      <t>88489</t>
    </r>
  </si>
  <si>
    <r>
      <rPr>
        <sz val="11"/>
        <rFont val="Arial Narrow"/>
        <family val="2"/>
      </rPr>
      <t>APLICAÇÃO MANUAL DE PINTURA COM TINTA LÁTEX ACRÍLICA EM PAREDES, DUAS DEMÃOS. AF_06/2014</t>
    </r>
  </si>
  <si>
    <r>
      <rPr>
        <sz val="11"/>
        <rFont val="Arial Narrow"/>
        <family val="2"/>
      </rPr>
      <t>3.6.3</t>
    </r>
  </si>
  <si>
    <r>
      <rPr>
        <sz val="11"/>
        <rFont val="Arial Narrow"/>
        <family val="2"/>
      </rPr>
      <t>150377</t>
    </r>
  </si>
  <si>
    <r>
      <rPr>
        <sz val="11"/>
        <rFont val="Arial Narrow"/>
        <family val="2"/>
      </rPr>
      <t>Esmalte s/ madeira c/ selador sem massa</t>
    </r>
  </si>
  <si>
    <r>
      <rPr>
        <sz val="11"/>
        <rFont val="Arial Narrow"/>
        <family val="2"/>
      </rPr>
      <t>3.7.1</t>
    </r>
  </si>
  <si>
    <r>
      <rPr>
        <sz val="11"/>
        <rFont val="Arial Narrow"/>
        <family val="2"/>
      </rPr>
      <t>90847</t>
    </r>
  </si>
  <si>
    <r>
      <rPr>
        <sz val="11"/>
        <rFont val="Arial Narrow"/>
        <family val="2"/>
      </rPr>
      <t>KIT DE PORTA DE MADEIRA PARA PINTURA, SEMI-OCA (LEVE OU MÉDIA), PADRÃO MÉDIO, 60X210CM, ESPESSURA DE 3,5CM, ITENS INCLUSOS: DOBRADIÇAS, MONTAGEM E INSTALAÇÃO DO BATENTE, SEM FECHADURA - FORNECIMENTO E INSTALAÇÃO. AF_12/2019</t>
    </r>
  </si>
  <si>
    <r>
      <rPr>
        <sz val="11"/>
        <rFont val="Arial Narrow"/>
        <family val="2"/>
      </rPr>
      <t>3.7.2</t>
    </r>
  </si>
  <si>
    <r>
      <rPr>
        <sz val="11"/>
        <rFont val="Arial Narrow"/>
        <family val="2"/>
      </rPr>
      <t>90844</t>
    </r>
  </si>
  <si>
    <r>
      <rPr>
        <sz val="11"/>
        <rFont val="Arial Narrow"/>
        <family val="2"/>
      </rPr>
      <t>KIT DE PORTA DE MADEIRA PARA PINTURA, SEMI-OCA (LEVE OU MÉDIA), PADRÃO MÉDIO, 90X210CM, ESPESSURA DE 3,5CM, ITENS INCLUSOS: DOBRADIÇAS, MONTAGEM E INSTALAÇÃO DO BATENTE, FECHADURA COM EXECUÇÃO DO FURO - FORNECIMENTO E INSTALAÇÃO. AF_12/2019</t>
    </r>
  </si>
  <si>
    <r>
      <rPr>
        <sz val="11"/>
        <rFont val="Arial Narrow"/>
        <family val="2"/>
      </rPr>
      <t>3.7.3</t>
    </r>
  </si>
  <si>
    <r>
      <rPr>
        <sz val="11"/>
        <rFont val="Arial Narrow"/>
        <family val="2"/>
      </rPr>
      <t>061088</t>
    </r>
  </si>
  <si>
    <r>
      <rPr>
        <sz val="11"/>
        <rFont val="Arial Narrow"/>
        <family val="2"/>
      </rPr>
      <t>Elemento vazado pré-moldado 40x40x7cm</t>
    </r>
  </si>
  <si>
    <r>
      <rPr>
        <sz val="11"/>
        <rFont val="Arial Narrow"/>
        <family val="2"/>
      </rPr>
      <t>3.8.1</t>
    </r>
  </si>
  <si>
    <r>
      <rPr>
        <sz val="11"/>
        <rFont val="Arial Narrow"/>
        <family val="2"/>
      </rPr>
      <t>140348</t>
    </r>
  </si>
  <si>
    <r>
      <rPr>
        <sz val="11"/>
        <rFont val="Arial Narrow"/>
        <family val="2"/>
      </rPr>
      <t>Barroteamento em madeira de lei p/ forro PVC</t>
    </r>
  </si>
  <si>
    <r>
      <rPr>
        <sz val="11"/>
        <rFont val="Arial Narrow"/>
        <family val="2"/>
      </rPr>
      <t>3.8.2</t>
    </r>
  </si>
  <si>
    <r>
      <rPr>
        <sz val="11"/>
        <rFont val="Arial Narrow"/>
        <family val="2"/>
      </rPr>
      <t>141336</t>
    </r>
  </si>
  <si>
    <r>
      <rPr>
        <sz val="11"/>
        <rFont val="Arial Narrow"/>
        <family val="2"/>
      </rPr>
      <t>Forro em lambri de PVC</t>
    </r>
  </si>
  <si>
    <r>
      <rPr>
        <sz val="11"/>
        <rFont val="Arial Narrow"/>
        <family val="2"/>
      </rPr>
      <t>3.9.1</t>
    </r>
  </si>
  <si>
    <r>
      <rPr>
        <sz val="11"/>
        <rFont val="Arial Narrow"/>
        <family val="2"/>
      </rPr>
      <t>130112</t>
    </r>
  </si>
  <si>
    <r>
      <rPr>
        <sz val="11"/>
        <rFont val="Arial Narrow"/>
        <family val="2"/>
      </rPr>
      <t>Concreto simples c/ seixo e=5cm traço 1:2:3</t>
    </r>
  </si>
  <si>
    <r>
      <rPr>
        <sz val="11"/>
        <rFont val="Arial Narrow"/>
        <family val="2"/>
      </rPr>
      <t>3.9.2</t>
    </r>
  </si>
  <si>
    <r>
      <rPr>
        <sz val="11"/>
        <rFont val="Arial Narrow"/>
        <family val="2"/>
      </rPr>
      <t>130119</t>
    </r>
  </si>
  <si>
    <r>
      <rPr>
        <sz val="11"/>
        <rFont val="Arial Narrow"/>
        <family val="2"/>
      </rPr>
      <t>Lajota ceramica - (Padrão Médio)</t>
    </r>
  </si>
  <si>
    <r>
      <rPr>
        <sz val="11"/>
        <rFont val="Arial Narrow"/>
        <family val="2"/>
      </rPr>
      <t>3.10.1</t>
    </r>
  </si>
  <si>
    <r>
      <rPr>
        <sz val="11"/>
        <rFont val="Arial Narrow"/>
        <family val="2"/>
      </rPr>
      <t>110762</t>
    </r>
  </si>
  <si>
    <r>
      <rPr>
        <sz val="11"/>
        <rFont val="Arial Narrow"/>
        <family val="2"/>
      </rPr>
      <t>Emboço com argamassa 1:6:Adit. Plast.</t>
    </r>
  </si>
  <si>
    <r>
      <rPr>
        <sz val="11"/>
        <rFont val="Arial Narrow"/>
        <family val="2"/>
      </rPr>
      <t>3.10.2</t>
    </r>
  </si>
  <si>
    <r>
      <rPr>
        <sz val="11"/>
        <rFont val="Arial Narrow"/>
        <family val="2"/>
      </rPr>
      <t>110644</t>
    </r>
  </si>
  <si>
    <r>
      <rPr>
        <sz val="11"/>
        <rFont val="Arial Narrow"/>
        <family val="2"/>
      </rPr>
      <t>Revestimento Cerâmico Padrão Médio</t>
    </r>
  </si>
  <si>
    <r>
      <rPr>
        <sz val="11"/>
        <rFont val="Arial Narrow"/>
        <family val="2"/>
      </rPr>
      <t>180299</t>
    </r>
  </si>
  <si>
    <r>
      <rPr>
        <sz val="11"/>
        <rFont val="Arial Narrow"/>
        <family val="2"/>
      </rPr>
      <t>Ponto de esgoto (incl. tubos, conexoes,cx. e ralos)</t>
    </r>
  </si>
  <si>
    <r>
      <rPr>
        <sz val="11"/>
        <rFont val="Arial Narrow"/>
        <family val="2"/>
      </rPr>
      <t>Pt</t>
    </r>
  </si>
  <si>
    <r>
      <rPr>
        <sz val="11"/>
        <rFont val="Arial Narrow"/>
        <family val="2"/>
      </rPr>
      <t>3.11.1.2</t>
    </r>
  </si>
  <si>
    <r>
      <rPr>
        <sz val="11"/>
        <rFont val="Arial Narrow"/>
        <family val="2"/>
      </rPr>
      <t>180214</t>
    </r>
  </si>
  <si>
    <r>
      <rPr>
        <sz val="11"/>
        <rFont val="Arial Narrow"/>
        <family val="2"/>
      </rPr>
      <t>3.11.2.1</t>
    </r>
  </si>
  <si>
    <r>
      <rPr>
        <sz val="11"/>
        <rFont val="Arial Narrow"/>
        <family val="2"/>
      </rPr>
      <t>190090</t>
    </r>
  </si>
  <si>
    <r>
      <rPr>
        <sz val="11"/>
        <rFont val="Arial Narrow"/>
        <family val="2"/>
      </rPr>
      <t>Bacia sifonada de louça c/ assento</t>
    </r>
  </si>
  <si>
    <r>
      <rPr>
        <sz val="11"/>
        <rFont val="Arial Narrow"/>
        <family val="2"/>
      </rPr>
      <t>3.11.2.2</t>
    </r>
  </si>
  <si>
    <r>
      <rPr>
        <sz val="11"/>
        <rFont val="Arial Narrow"/>
        <family val="2"/>
      </rPr>
      <t>190303</t>
    </r>
  </si>
  <si>
    <r>
      <rPr>
        <sz val="11"/>
        <rFont val="Arial Narrow"/>
        <family val="2"/>
      </rPr>
      <t>Bacia sifonada - PCD</t>
    </r>
  </si>
  <si>
    <r>
      <rPr>
        <sz val="11"/>
        <rFont val="Arial Narrow"/>
        <family val="2"/>
      </rPr>
      <t>3.11.2.3</t>
    </r>
  </si>
  <si>
    <r>
      <rPr>
        <sz val="11"/>
        <rFont val="Arial Narrow"/>
        <family val="2"/>
      </rPr>
      <t>190218</t>
    </r>
  </si>
  <si>
    <r>
      <rPr>
        <sz val="11"/>
        <rFont val="Arial Narrow"/>
        <family val="2"/>
      </rPr>
      <t>Chuveiro em PVC</t>
    </r>
  </si>
  <si>
    <r>
      <rPr>
        <sz val="11"/>
        <rFont val="Arial Narrow"/>
        <family val="2"/>
      </rPr>
      <t>3.11.2.4</t>
    </r>
  </si>
  <si>
    <r>
      <rPr>
        <sz val="11"/>
        <rFont val="Arial Narrow"/>
        <family val="2"/>
      </rPr>
      <t>86916</t>
    </r>
  </si>
  <si>
    <r>
      <rPr>
        <sz val="11"/>
        <rFont val="Arial Narrow"/>
        <family val="2"/>
      </rPr>
      <t>TORNEIRA PLÁSTICA 3/4? PARA TANQUE - FORNECIMENTO E INSTALAÇÃO. AF_01/2020</t>
    </r>
  </si>
  <si>
    <r>
      <rPr>
        <sz val="11"/>
        <rFont val="Arial Narrow"/>
        <family val="2"/>
      </rPr>
      <t>3.11.2.5</t>
    </r>
  </si>
  <si>
    <r>
      <rPr>
        <sz val="11"/>
        <rFont val="Arial Narrow"/>
        <family val="2"/>
      </rPr>
      <t>86934</t>
    </r>
  </si>
  <si>
    <r>
      <rPr>
        <sz val="11"/>
        <rFont val="Arial Narrow"/>
        <family val="2"/>
      </rPr>
      <t>BANCADA DE MÁRMORE SINTÉTICO 120 X 60CM, COM CUBA INTEGRADA, INCLUSO SIFÃO TIPO FLEXÍVEL EM PVC, VÁLVULA EM PLÁSTICO CROMADO TIPO AMERICANA E TORNEIRA CROMADA LONGA, DE PAREDE, PADRÃO POPULAR - FORNECIMENTO E INSTALAÇÃO. AF_01/2020</t>
    </r>
  </si>
  <si>
    <r>
      <rPr>
        <sz val="11"/>
        <rFont val="Arial Narrow"/>
        <family val="2"/>
      </rPr>
      <t>3.11.2.6</t>
    </r>
  </si>
  <si>
    <r>
      <rPr>
        <sz val="11"/>
        <rFont val="Arial Narrow"/>
        <family val="2"/>
      </rPr>
      <t>100864</t>
    </r>
  </si>
  <si>
    <r>
      <rPr>
        <sz val="11"/>
        <rFont val="Arial Narrow"/>
        <family val="2"/>
      </rPr>
      <t>BARRA DE APOIO EM "L", EM ACO INOX POLIDO 80 X 80 CM, FIXADA NA PAREDE - FORNECIMENTO E INSTALACAO. AF_01/2020</t>
    </r>
  </si>
  <si>
    <r>
      <rPr>
        <sz val="11"/>
        <rFont val="Arial Narrow"/>
        <family val="2"/>
      </rPr>
      <t>3.11.2.7</t>
    </r>
  </si>
  <si>
    <r>
      <rPr>
        <sz val="11"/>
        <rFont val="Arial Narrow"/>
        <family val="2"/>
      </rPr>
      <t>180485</t>
    </r>
  </si>
  <si>
    <r>
      <rPr>
        <sz val="11"/>
        <rFont val="Arial Narrow"/>
        <family val="2"/>
      </rPr>
      <t>Fossa septica conc.arm.d=1,60m p=2,75m cap=40 pessoas</t>
    </r>
  </si>
  <si>
    <r>
      <rPr>
        <sz val="11"/>
        <rFont val="Arial Narrow"/>
        <family val="2"/>
      </rPr>
      <t>3.11.2.8</t>
    </r>
  </si>
  <si>
    <r>
      <rPr>
        <sz val="11"/>
        <rFont val="Arial Narrow"/>
        <family val="2"/>
      </rPr>
      <t>H00062</t>
    </r>
  </si>
  <si>
    <r>
      <rPr>
        <sz val="11"/>
        <rFont val="Arial Narrow"/>
        <family val="2"/>
      </rPr>
      <t>Sumidouro cap=10 pessoas</t>
    </r>
  </si>
  <si>
    <r>
      <rPr>
        <sz val="11"/>
        <rFont val="Arial Narrow"/>
        <family val="2"/>
      </rPr>
      <t>3.12.1</t>
    </r>
  </si>
  <si>
    <r>
      <rPr>
        <sz val="11"/>
        <rFont val="Arial Narrow"/>
        <family val="2"/>
      </rPr>
      <t>170081</t>
    </r>
  </si>
  <si>
    <r>
      <rPr>
        <sz val="11"/>
        <rFont val="Arial Narrow"/>
        <family val="2"/>
      </rPr>
      <t>Ponto de luz / força (c/tubul., cx. e fiaçao) ate 200W</t>
    </r>
  </si>
  <si>
    <r>
      <rPr>
        <sz val="11"/>
        <rFont val="Arial Narrow"/>
        <family val="2"/>
      </rPr>
      <t>3.12.2</t>
    </r>
  </si>
  <si>
    <r>
      <rPr>
        <sz val="11"/>
        <rFont val="Arial Narrow"/>
        <family val="2"/>
      </rPr>
      <t>170701</t>
    </r>
  </si>
  <si>
    <r>
      <rPr>
        <sz val="11"/>
        <rFont val="Arial Narrow"/>
        <family val="2"/>
      </rPr>
      <t>Ponto de força (tubul., fiaçao e disjuntor) acima de 200W</t>
    </r>
  </si>
  <si>
    <r>
      <rPr>
        <sz val="11"/>
        <rFont val="Arial Narrow"/>
        <family val="2"/>
      </rPr>
      <t>3.12.3</t>
    </r>
  </si>
  <si>
    <r>
      <rPr>
        <sz val="11"/>
        <rFont val="Arial Narrow"/>
        <family val="2"/>
      </rPr>
      <t>97589</t>
    </r>
  </si>
  <si>
    <r>
      <rPr>
        <sz val="11"/>
        <rFont val="Arial Narrow"/>
        <family val="2"/>
      </rPr>
      <t>LUMINÁRIA TIPO PLAFON EM PLÁSTICO, DE SOBREPOR, COM 1 LÂMPADA FLUORESCENTE DE 15 W, SEM REATOR - FORNECIMENTO E INSTALAÇÃO. AF_02/2020</t>
    </r>
  </si>
  <si>
    <r>
      <rPr>
        <sz val="11"/>
        <rFont val="Arial Narrow"/>
        <family val="2"/>
      </rPr>
      <t>3.12.4</t>
    </r>
  </si>
  <si>
    <r>
      <rPr>
        <sz val="11"/>
        <rFont val="Arial Narrow"/>
        <family val="2"/>
      </rPr>
      <t>97612</t>
    </r>
  </si>
  <si>
    <r>
      <rPr>
        <sz val="11"/>
        <rFont val="Arial Narrow"/>
        <family val="2"/>
      </rPr>
      <t>LÂMPADA COMPACTA FLUORESCENTE DE 20 W, BASE E27 - FORNECIMENTO E INSTALAÇÃO. AF_02/2020</t>
    </r>
  </si>
  <si>
    <r>
      <rPr>
        <sz val="11"/>
        <rFont val="Arial Narrow"/>
        <family val="2"/>
      </rPr>
      <t>4.1.1</t>
    </r>
  </si>
  <si>
    <r>
      <rPr>
        <sz val="11"/>
        <rFont val="Arial Narrow"/>
        <family val="2"/>
      </rPr>
      <t>100776</t>
    </r>
  </si>
  <si>
    <r>
      <rPr>
        <sz val="11"/>
        <rFont val="Arial Narrow"/>
        <family val="2"/>
      </rPr>
      <t>ESTRUTURA TRELIÇADA DE COBERTURA, TIPO ARCO, COM LIGAÇÕES PARAFUSADAS, INCLUSOS PERFIS METÁLICOS, CHAPAS METÁLICAS, MÃO DE OBRA E TRANSPORTE COM GUINDASTE - FORNECIMENTO E INSTALAÇÃO. AF_01/2020_P</t>
    </r>
  </si>
  <si>
    <r>
      <rPr>
        <sz val="11"/>
        <rFont val="Arial Narrow"/>
        <family val="2"/>
      </rPr>
      <t>4.1.2</t>
    </r>
  </si>
  <si>
    <r>
      <rPr>
        <sz val="11"/>
        <rFont val="Arial Narrow"/>
        <family val="2"/>
      </rPr>
      <t>94228</t>
    </r>
  </si>
  <si>
    <r>
      <rPr>
        <sz val="11"/>
        <rFont val="Arial Narrow"/>
        <family val="2"/>
      </rPr>
      <t>CALHA EM CHAPA DE AÇO GALVANIZADO NÚMERO 24, DESENVOLVIMENTO DE 50 CM, INCLUSO TRANSPORTE VERTICAL. AF_07/2019</t>
    </r>
  </si>
  <si>
    <r>
      <rPr>
        <sz val="11"/>
        <rFont val="Arial Narrow"/>
        <family val="2"/>
      </rPr>
      <t>4.1.3</t>
    </r>
  </si>
  <si>
    <r>
      <rPr>
        <sz val="11"/>
        <rFont val="Arial Narrow"/>
        <family val="2"/>
      </rPr>
      <t>91790</t>
    </r>
  </si>
  <si>
    <r>
      <rPr>
        <sz val="11"/>
        <rFont val="Arial Narrow"/>
        <family val="2"/>
      </rPr>
      <t>(COMPOSIÇÃO REPRESENTATIVA) DO SERVIÇO DE INSTALAÇÃO DE TUBOS DE PVC, SÉRIE R, ÁGUA PLUVIAL, DN 100 MM (INSTALADO EM RAMAL DE ENCAMINHAMENTO, OU CONDUTORES VERTICAIS), INCLUSIVE CONEXÕES, CORTES E FIXAÇÕES, PARA PRÉDIOS. AF_10/2015</t>
    </r>
  </si>
  <si>
    <r>
      <rPr>
        <sz val="11"/>
        <rFont val="Arial Narrow"/>
        <family val="2"/>
      </rPr>
      <t>4.2.1</t>
    </r>
  </si>
  <si>
    <r>
      <rPr>
        <sz val="11"/>
        <rFont val="Arial Narrow"/>
        <family val="2"/>
      </rPr>
      <t>090623</t>
    </r>
  </si>
  <si>
    <r>
      <rPr>
        <sz val="11"/>
        <rFont val="Arial Narrow"/>
        <family val="2"/>
      </rPr>
      <t>Portão tubo/tela arame galv.c/ferragens (incl.pint.anti-corrosiva)</t>
    </r>
  </si>
  <si>
    <r>
      <rPr>
        <sz val="11"/>
        <rFont val="Arial Narrow"/>
        <family val="2"/>
      </rPr>
      <t>4.2.2</t>
    </r>
  </si>
  <si>
    <r>
      <rPr>
        <sz val="11"/>
        <rFont val="Arial Narrow"/>
        <family val="2"/>
      </rPr>
      <t>D00255</t>
    </r>
  </si>
  <si>
    <r>
      <rPr>
        <sz val="11"/>
        <rFont val="Arial Narrow"/>
        <family val="2"/>
      </rPr>
      <t>Tela alambrado arame galvanizado fio 12 # 2"</t>
    </r>
  </si>
  <si>
    <r>
      <rPr>
        <sz val="11"/>
        <rFont val="Arial Narrow"/>
        <family val="2"/>
      </rPr>
      <t>4.3.1</t>
    </r>
  </si>
  <si>
    <r>
      <rPr>
        <sz val="11"/>
        <rFont val="Arial Narrow"/>
        <family val="2"/>
      </rPr>
      <t>4.4.1</t>
    </r>
  </si>
  <si>
    <r>
      <rPr>
        <sz val="11"/>
        <rFont val="Arial Narrow"/>
        <family val="2"/>
      </rPr>
      <t>4.4.2</t>
    </r>
  </si>
  <si>
    <r>
      <rPr>
        <sz val="11"/>
        <rFont val="Arial Narrow"/>
        <family val="2"/>
      </rPr>
      <t>150302</t>
    </r>
  </si>
  <si>
    <r>
      <rPr>
        <sz val="11"/>
        <rFont val="Arial Narrow"/>
        <family val="2"/>
      </rPr>
      <t>Esmalte s/ ferro (superf. lisa)</t>
    </r>
  </si>
  <si>
    <r>
      <rPr>
        <sz val="11"/>
        <rFont val="Arial Narrow"/>
        <family val="2"/>
      </rPr>
      <t>4.5.1</t>
    </r>
  </si>
  <si>
    <r>
      <rPr>
        <sz val="11"/>
        <rFont val="Arial Narrow"/>
        <family val="2"/>
      </rPr>
      <t>171491</t>
    </r>
  </si>
  <si>
    <r>
      <rPr>
        <sz val="11"/>
        <rFont val="Arial Narrow"/>
        <family val="2"/>
      </rPr>
      <t>Revisão de ponto de luz</t>
    </r>
  </si>
  <si>
    <r>
      <rPr>
        <sz val="11"/>
        <rFont val="Arial Narrow"/>
        <family val="2"/>
      </rPr>
      <t>4.5.2</t>
    </r>
  </si>
  <si>
    <r>
      <rPr>
        <sz val="11"/>
        <rFont val="Arial Narrow"/>
        <family val="2"/>
      </rPr>
      <t>170975</t>
    </r>
  </si>
  <si>
    <r>
      <rPr>
        <sz val="11"/>
        <rFont val="Arial Narrow"/>
        <family val="2"/>
      </rPr>
      <t>Refletor aluminio c/ lâmp mista 250W E-27</t>
    </r>
  </si>
  <si>
    <r>
      <rPr>
        <sz val="11"/>
        <rFont val="Arial Narrow"/>
        <family val="2"/>
      </rPr>
      <t>4.6.1</t>
    </r>
  </si>
  <si>
    <r>
      <rPr>
        <sz val="11"/>
        <rFont val="Arial Narrow"/>
        <family val="2"/>
      </rPr>
      <t>260213</t>
    </r>
  </si>
  <si>
    <r>
      <rPr>
        <sz val="11"/>
        <rFont val="Arial Narrow"/>
        <family val="2"/>
      </rPr>
      <t>Muro em alvenaria,rebocado e pintado 2 faces(h=2.0m)</t>
    </r>
  </si>
  <si>
    <r>
      <rPr>
        <sz val="11"/>
        <rFont val="Arial Narrow"/>
        <family val="2"/>
      </rPr>
      <t>4.7.2</t>
    </r>
    <r>
      <rPr>
        <sz val="11"/>
        <color theme="1"/>
        <rFont val="Calibri"/>
        <family val="2"/>
        <scheme val="minor"/>
      </rPr>
      <t/>
    </r>
  </si>
  <si>
    <t>Limpeza geral e entrega da obra</t>
  </si>
  <si>
    <t>M²</t>
  </si>
  <si>
    <t>REFERÊNCIA: SINAPI FEVEREIRO/22 - DESONERADO / SEDOP FEVEREIRO 2022.                                                      BDI( % ):  26,28</t>
  </si>
  <si>
    <t>CRONOGRAMA FÍSICO-FINANCEIRO</t>
  </si>
  <si>
    <t>Empreendimento:</t>
  </si>
  <si>
    <t>Responsável Técnico/CREA</t>
  </si>
  <si>
    <t>Item</t>
  </si>
  <si>
    <t>Descrição</t>
  </si>
  <si>
    <t>PRAZO DE EXECUÇÃO: 120 DIAS</t>
  </si>
  <si>
    <t>1º mês</t>
  </si>
  <si>
    <t>2º mês</t>
  </si>
  <si>
    <t>3º mês</t>
  </si>
  <si>
    <t>4º mês</t>
  </si>
  <si>
    <t>Preço Total</t>
  </si>
  <si>
    <t>SERVIÇOS PRELIMINARES</t>
  </si>
  <si>
    <t>DEMOLIÇÕES E RETIRADAS</t>
  </si>
  <si>
    <t>BANHEIRO (construção)</t>
  </si>
  <si>
    <t>GINÁSIO (reforma)</t>
  </si>
  <si>
    <t>SERVIÇOS COMPLEMENTARES</t>
  </si>
  <si>
    <t>PARCIAIS SIMPLES</t>
  </si>
  <si>
    <t>PERCENTUAL SIMPLES %</t>
  </si>
  <si>
    <t>PARCIAIS ACUMULADAS</t>
  </si>
  <si>
    <t>PERCENTUAL ACUMULADO %</t>
  </si>
  <si>
    <t>TOTAL</t>
  </si>
  <si>
    <t>Proponente</t>
  </si>
  <si>
    <t>Assunto:</t>
  </si>
  <si>
    <t>CÁLCULO DO BDI</t>
  </si>
  <si>
    <t>Engº Civil: Madaleno Freitas         CREA: 150154034-3</t>
  </si>
  <si>
    <t>Referência de preços:</t>
  </si>
  <si>
    <t>Planilha orçamentária SEDOP 02/2022 SINAPI 02/2022</t>
  </si>
  <si>
    <t>BDI: 26,28%</t>
  </si>
  <si>
    <t>COMPOSIÇÃO DO BDI</t>
  </si>
  <si>
    <t xml:space="preserve">1) DESPESAS FINANCEIRAS </t>
  </si>
  <si>
    <t xml:space="preserve">2) SEGUROS E RISCOS  </t>
  </si>
  <si>
    <t xml:space="preserve">3) TAXA DE ADMINISTRAÇÃO - ESCRITÓRIO CENTRAL </t>
  </si>
  <si>
    <t xml:space="preserve">4) BONIFICAÇÃO / LUCRO  </t>
  </si>
  <si>
    <t xml:space="preserve">5) ADMINISTRAÇÃO LOCAL / CONSUMOS /TRANSPORTES/ LIMPEZA - </t>
  </si>
  <si>
    <t>Obs- este item é mais adequado que seja orçado, incluído nos serviços preliminares</t>
  </si>
  <si>
    <t xml:space="preserve">6) TAXAS, EMOLUMENTOS, FERRAMENTAS E EQUIPAMENTOS </t>
  </si>
  <si>
    <t xml:space="preserve">7) Impostos - </t>
  </si>
  <si>
    <t>COFINS=</t>
  </si>
  <si>
    <t>PIS=</t>
  </si>
  <si>
    <t>ISS=</t>
  </si>
  <si>
    <t>CPRB</t>
  </si>
  <si>
    <t>BDI=</t>
  </si>
  <si>
    <t>Reforma e Ampliação do Ginásio da Escola IRINEU RODRIGUES</t>
  </si>
  <si>
    <t>ENDEREÇO: AV. PRESIDENTE GETÚLIO VARGAS, 505. CENTRO.</t>
  </si>
  <si>
    <t>CEP: 68637-000  - Ipixuna do Pará</t>
  </si>
  <si>
    <t xml:space="preserve">REFERÊNCIA: SINAPI FEVEREIRO/22 - DESONERADO / SEDOP FEVEREIRO 2022. </t>
  </si>
  <si>
    <t>TABELA DE ENCARGOS SOCIAIS</t>
  </si>
  <si>
    <r>
      <rPr>
        <b/>
        <sz val="11"/>
        <rFont val="Times New Roman"/>
        <family val="1"/>
      </rPr>
      <t>COD</t>
    </r>
  </si>
  <si>
    <r>
      <rPr>
        <b/>
        <sz val="11"/>
        <rFont val="Times New Roman"/>
        <family val="1"/>
      </rPr>
      <t>DESCRIÇÃO</t>
    </r>
  </si>
  <si>
    <t>HORISTA %</t>
  </si>
  <si>
    <t>MENSALISTA %</t>
  </si>
  <si>
    <r>
      <rPr>
        <b/>
        <sz val="11"/>
        <rFont val="Times New Roman"/>
        <family val="1"/>
      </rPr>
      <t xml:space="preserve">
</t>
    </r>
  </si>
  <si>
    <r>
      <rPr>
        <b/>
        <sz val="11"/>
        <rFont val="Times New Roman"/>
        <family val="1"/>
      </rPr>
      <t>A</t>
    </r>
  </si>
  <si>
    <r>
      <rPr>
        <b/>
        <sz val="11"/>
        <rFont val="Times New Roman"/>
        <family val="1"/>
      </rPr>
      <t>GRUPO A</t>
    </r>
  </si>
  <si>
    <r>
      <rPr>
        <sz val="11"/>
        <rFont val="Times New Roman"/>
        <family val="1"/>
      </rPr>
      <t>A1</t>
    </r>
  </si>
  <si>
    <r>
      <rPr>
        <sz val="11"/>
        <rFont val="Times New Roman"/>
        <family val="1"/>
      </rPr>
      <t>INSS</t>
    </r>
  </si>
  <si>
    <r>
      <rPr>
        <sz val="11"/>
        <rFont val="Times New Roman"/>
        <family val="1"/>
      </rPr>
      <t>A2</t>
    </r>
  </si>
  <si>
    <r>
      <rPr>
        <sz val="11"/>
        <rFont val="Times New Roman"/>
        <family val="1"/>
      </rPr>
      <t>SESI</t>
    </r>
  </si>
  <si>
    <r>
      <rPr>
        <sz val="11"/>
        <rFont val="Times New Roman"/>
        <family val="1"/>
      </rPr>
      <t>A3</t>
    </r>
  </si>
  <si>
    <r>
      <rPr>
        <sz val="11"/>
        <rFont val="Times New Roman"/>
        <family val="1"/>
      </rPr>
      <t>SENAI</t>
    </r>
  </si>
  <si>
    <r>
      <rPr>
        <sz val="11"/>
        <rFont val="Times New Roman"/>
        <family val="1"/>
      </rPr>
      <t>A4</t>
    </r>
  </si>
  <si>
    <r>
      <rPr>
        <sz val="11"/>
        <rFont val="Times New Roman"/>
        <family val="1"/>
      </rPr>
      <t>INCRA</t>
    </r>
  </si>
  <si>
    <r>
      <rPr>
        <sz val="11"/>
        <rFont val="Times New Roman"/>
        <family val="1"/>
      </rPr>
      <t>A5</t>
    </r>
  </si>
  <si>
    <r>
      <rPr>
        <sz val="11"/>
        <rFont val="Times New Roman"/>
        <family val="1"/>
      </rPr>
      <t>SEBRAE</t>
    </r>
  </si>
  <si>
    <r>
      <rPr>
        <sz val="11"/>
        <rFont val="Times New Roman"/>
        <family val="1"/>
      </rPr>
      <t>A6</t>
    </r>
  </si>
  <si>
    <r>
      <rPr>
        <sz val="11"/>
        <rFont val="Times New Roman"/>
        <family val="1"/>
      </rPr>
      <t>Salário Educação</t>
    </r>
  </si>
  <si>
    <r>
      <rPr>
        <sz val="11"/>
        <rFont val="Times New Roman"/>
        <family val="1"/>
      </rPr>
      <t>A7</t>
    </r>
  </si>
  <si>
    <r>
      <rPr>
        <sz val="11"/>
        <rFont val="Times New Roman"/>
        <family val="1"/>
      </rPr>
      <t xml:space="preserve">Seguro Contra Acidentes de Trabalho </t>
    </r>
  </si>
  <si>
    <r>
      <rPr>
        <sz val="11"/>
        <rFont val="Times New Roman"/>
        <family val="1"/>
      </rPr>
      <t>A8</t>
    </r>
  </si>
  <si>
    <r>
      <rPr>
        <sz val="11"/>
        <rFont val="Times New Roman"/>
        <family val="1"/>
      </rPr>
      <t>FGTS</t>
    </r>
  </si>
  <si>
    <r>
      <rPr>
        <sz val="11"/>
        <rFont val="Times New Roman"/>
        <family val="1"/>
      </rPr>
      <t>A9</t>
    </r>
  </si>
  <si>
    <r>
      <rPr>
        <sz val="11"/>
        <rFont val="Times New Roman"/>
        <family val="1"/>
      </rPr>
      <t>SECONCI</t>
    </r>
  </si>
  <si>
    <r>
      <rPr>
        <b/>
        <sz val="11"/>
        <rFont val="Times New Roman"/>
        <family val="1"/>
      </rPr>
      <t>TOTAL</t>
    </r>
  </si>
  <si>
    <r>
      <rPr>
        <b/>
        <sz val="11"/>
        <rFont val="Times New Roman"/>
        <family val="1"/>
      </rPr>
      <t>B</t>
    </r>
  </si>
  <si>
    <r>
      <rPr>
        <b/>
        <sz val="11"/>
        <rFont val="Times New Roman"/>
        <family val="1"/>
      </rPr>
      <t>GRUPO B</t>
    </r>
  </si>
  <si>
    <r>
      <rPr>
        <sz val="11"/>
        <rFont val="Times New Roman"/>
        <family val="1"/>
      </rPr>
      <t>B1</t>
    </r>
  </si>
  <si>
    <r>
      <rPr>
        <sz val="11"/>
        <rFont val="Times New Roman"/>
        <family val="1"/>
      </rPr>
      <t>Repouso Semanal Remunerado</t>
    </r>
  </si>
  <si>
    <t>NÃO INSIDE</t>
  </si>
  <si>
    <r>
      <rPr>
        <sz val="11"/>
        <rFont val="Times New Roman"/>
        <family val="1"/>
      </rPr>
      <t>B2</t>
    </r>
  </si>
  <si>
    <r>
      <rPr>
        <sz val="11"/>
        <rFont val="Times New Roman"/>
        <family val="1"/>
      </rPr>
      <t>Feriados</t>
    </r>
  </si>
  <si>
    <r>
      <rPr>
        <sz val="11"/>
        <rFont val="Times New Roman"/>
        <family val="1"/>
      </rPr>
      <t>B3</t>
    </r>
  </si>
  <si>
    <r>
      <rPr>
        <sz val="11"/>
        <rFont val="Times New Roman"/>
        <family val="1"/>
      </rPr>
      <t>Auxílio - Enfermidade</t>
    </r>
  </si>
  <si>
    <r>
      <rPr>
        <sz val="11"/>
        <rFont val="Times New Roman"/>
        <family val="1"/>
      </rPr>
      <t>B4</t>
    </r>
  </si>
  <si>
    <r>
      <rPr>
        <sz val="11"/>
        <rFont val="Times New Roman"/>
        <family val="1"/>
      </rPr>
      <t>13º Salário</t>
    </r>
  </si>
  <si>
    <r>
      <rPr>
        <sz val="11"/>
        <rFont val="Times New Roman"/>
        <family val="1"/>
      </rPr>
      <t>B5</t>
    </r>
  </si>
  <si>
    <r>
      <rPr>
        <sz val="11"/>
        <rFont val="Times New Roman"/>
        <family val="1"/>
      </rPr>
      <t>Licença PaternidadE</t>
    </r>
  </si>
  <si>
    <r>
      <rPr>
        <sz val="11"/>
        <rFont val="Times New Roman"/>
        <family val="1"/>
      </rPr>
      <t>B6</t>
    </r>
  </si>
  <si>
    <r>
      <rPr>
        <sz val="11"/>
        <rFont val="Times New Roman"/>
        <family val="1"/>
      </rPr>
      <t>Faltas Justificadas</t>
    </r>
  </si>
  <si>
    <r>
      <rPr>
        <sz val="11"/>
        <rFont val="Times New Roman"/>
        <family val="1"/>
      </rPr>
      <t>B7</t>
    </r>
  </si>
  <si>
    <r>
      <rPr>
        <sz val="11"/>
        <rFont val="Times New Roman"/>
        <family val="1"/>
      </rPr>
      <t>Dias de Chuvas</t>
    </r>
  </si>
  <si>
    <r>
      <rPr>
        <sz val="11"/>
        <rFont val="Times New Roman"/>
        <family val="1"/>
      </rPr>
      <t>B8</t>
    </r>
  </si>
  <si>
    <r>
      <rPr>
        <sz val="11"/>
        <rFont val="Times New Roman"/>
        <family val="1"/>
      </rPr>
      <t>Auxílio Acidente de Trabalho</t>
    </r>
  </si>
  <si>
    <r>
      <rPr>
        <sz val="11"/>
        <rFont val="Times New Roman"/>
        <family val="1"/>
      </rPr>
      <t>B9</t>
    </r>
  </si>
  <si>
    <r>
      <rPr>
        <sz val="11"/>
        <rFont val="Times New Roman"/>
        <family val="1"/>
      </rPr>
      <t>Férias Gozadas</t>
    </r>
  </si>
  <si>
    <r>
      <rPr>
        <sz val="11"/>
        <rFont val="Times New Roman"/>
        <family val="1"/>
      </rPr>
      <t>B10</t>
    </r>
  </si>
  <si>
    <r>
      <rPr>
        <sz val="11"/>
        <rFont val="Times New Roman"/>
        <family val="1"/>
      </rPr>
      <t>Salário Maternidade</t>
    </r>
  </si>
  <si>
    <r>
      <rPr>
        <b/>
        <sz val="11"/>
        <rFont val="Times New Roman"/>
        <family val="1"/>
      </rPr>
      <t>C</t>
    </r>
  </si>
  <si>
    <r>
      <rPr>
        <b/>
        <sz val="11"/>
        <rFont val="Times New Roman"/>
        <family val="1"/>
      </rPr>
      <t>GRUPO C</t>
    </r>
  </si>
  <si>
    <r>
      <rPr>
        <sz val="11"/>
        <rFont val="Times New Roman"/>
        <family val="1"/>
      </rPr>
      <t>C1</t>
    </r>
  </si>
  <si>
    <r>
      <rPr>
        <sz val="11"/>
        <rFont val="Times New Roman"/>
        <family val="1"/>
      </rPr>
      <t>Aviso Prévio Indenizado</t>
    </r>
  </si>
  <si>
    <r>
      <rPr>
        <sz val="11"/>
        <rFont val="Times New Roman"/>
        <family val="1"/>
      </rPr>
      <t>C2</t>
    </r>
  </si>
  <si>
    <r>
      <rPr>
        <sz val="11"/>
        <rFont val="Times New Roman"/>
        <family val="1"/>
      </rPr>
      <t>Aviso Prévio Trabalhado</t>
    </r>
  </si>
  <si>
    <r>
      <rPr>
        <sz val="11"/>
        <rFont val="Times New Roman"/>
        <family val="1"/>
      </rPr>
      <t>C3</t>
    </r>
  </si>
  <si>
    <r>
      <rPr>
        <sz val="11"/>
        <rFont val="Times New Roman"/>
        <family val="1"/>
      </rPr>
      <t>Férias Indenizadas</t>
    </r>
  </si>
  <si>
    <r>
      <rPr>
        <sz val="11"/>
        <rFont val="Times New Roman"/>
        <family val="1"/>
      </rPr>
      <t>C4</t>
    </r>
  </si>
  <si>
    <r>
      <rPr>
        <sz val="11"/>
        <rFont val="Times New Roman"/>
        <family val="1"/>
      </rPr>
      <t>Depósito Rescisão Sem Justa Causa</t>
    </r>
  </si>
  <si>
    <r>
      <rPr>
        <sz val="11"/>
        <rFont val="Times New Roman"/>
        <family val="1"/>
      </rPr>
      <t>C5</t>
    </r>
  </si>
  <si>
    <r>
      <rPr>
        <sz val="11"/>
        <rFont val="Times New Roman"/>
        <family val="1"/>
      </rPr>
      <t>Indenização Adicional</t>
    </r>
  </si>
  <si>
    <r>
      <rPr>
        <b/>
        <sz val="11"/>
        <rFont val="Times New Roman"/>
        <family val="1"/>
      </rPr>
      <t>D</t>
    </r>
  </si>
  <si>
    <r>
      <rPr>
        <b/>
        <sz val="11"/>
        <rFont val="Times New Roman"/>
        <family val="1"/>
      </rPr>
      <t>GRUPO D</t>
    </r>
  </si>
  <si>
    <r>
      <rPr>
        <sz val="11"/>
        <rFont val="Times New Roman"/>
        <family val="1"/>
      </rPr>
      <t>D1</t>
    </r>
  </si>
  <si>
    <r>
      <rPr>
        <sz val="11"/>
        <rFont val="Times New Roman"/>
        <family val="1"/>
      </rPr>
      <t xml:space="preserve">Reincidência de Grupo A sobre Grupo B </t>
    </r>
  </si>
  <si>
    <r>
      <rPr>
        <sz val="11"/>
        <rFont val="Times New Roman"/>
        <family val="1"/>
      </rPr>
      <t>D2</t>
    </r>
  </si>
  <si>
    <r>
      <rPr>
        <sz val="11"/>
        <rFont val="Times New Roman"/>
        <family val="1"/>
      </rPr>
      <t>Reincidência de Grupo A sobre Aviso Prévio Trabalhado e Reincidência do FGTS sobre Aviso Prévio Indenizado</t>
    </r>
  </si>
  <si>
    <t>TOTAL(A+B+C+D)</t>
  </si>
  <si>
    <t>PREÇO
UNIT. c/ BDI R$</t>
  </si>
  <si>
    <t>3.11.1.1</t>
  </si>
  <si>
    <r>
      <rPr>
        <sz val="11"/>
        <rFont val="Arial Narrow"/>
        <family val="2"/>
      </rPr>
      <t>Ponto de agua (incl. tubos e conexoes)</t>
    </r>
  </si>
  <si>
    <t>Madaleno Freitas Filipe</t>
  </si>
  <si>
    <t>Engº Civil - Crea 150154034-3</t>
  </si>
  <si>
    <t>Ipixuna do Pará, 30 de março de 2022</t>
  </si>
  <si>
    <t>OBJETO: REFORMA E AMPLIAÇÃO DO GINÁSIO DA ESCOLA M. E. F. IRINEU RODRIGUES DE FARIAS</t>
  </si>
  <si>
    <t>COMPOSIÇÃO DE PREÇOS UNITÁRIO</t>
  </si>
  <si>
    <t/>
  </si>
  <si>
    <r>
      <rPr>
        <b/>
        <sz val="11"/>
        <rFont val="Arial Narrow"/>
        <family val="2"/>
      </rPr>
      <t>1.1. 00004813 - PLACA DE OBRA (PARA CONSTRUCAO CIVIL) EM CHAPA GALVANIZADA *N. 22*, ADESIVADA, DE *2,4 X 1,2* M (SEM POSTES PARA FIXACAO) (M2)</t>
    </r>
  </si>
  <si>
    <r>
      <rPr>
        <b/>
        <sz val="11"/>
        <rFont val="Arial Narrow"/>
        <family val="2"/>
      </rPr>
      <t>VALOR:</t>
    </r>
  </si>
  <si>
    <r>
      <rPr>
        <b/>
        <sz val="11"/>
        <rFont val="Arial Narrow"/>
        <family val="2"/>
      </rPr>
      <t>2.1. 021531 - Desmontagem de estrutura metálica com retirada de solda e corte de peças por meio de lixadeira (M2)</t>
    </r>
  </si>
  <si>
    <r>
      <rPr>
        <b/>
        <sz val="11"/>
        <rFont val="Arial Narrow"/>
        <family val="2"/>
      </rPr>
      <t>MATERIAL</t>
    </r>
  </si>
  <si>
    <r>
      <rPr>
        <b/>
        <sz val="11"/>
        <rFont val="Arial Narrow"/>
        <family val="2"/>
      </rPr>
      <t>FONTE</t>
    </r>
  </si>
  <si>
    <r>
      <rPr>
        <b/>
        <sz val="11"/>
        <rFont val="Arial Narrow"/>
        <family val="2"/>
      </rPr>
      <t>UNID</t>
    </r>
  </si>
  <si>
    <r>
      <rPr>
        <b/>
        <sz val="11"/>
        <rFont val="Arial Narrow"/>
        <family val="2"/>
      </rPr>
      <t>COEFICIENTE</t>
    </r>
  </si>
  <si>
    <r>
      <rPr>
        <b/>
        <sz val="11"/>
        <rFont val="Arial Narrow"/>
        <family val="2"/>
      </rPr>
      <t>PREÇO UNITÁRIO</t>
    </r>
  </si>
  <si>
    <r>
      <rPr>
        <b/>
        <sz val="11"/>
        <rFont val="Arial Narrow"/>
        <family val="2"/>
      </rPr>
      <t>TOTAL</t>
    </r>
  </si>
  <si>
    <r>
      <rPr>
        <sz val="11"/>
        <rFont val="Arial Narrow"/>
        <family val="2"/>
      </rPr>
      <t>D00454</t>
    </r>
  </si>
  <si>
    <r>
      <rPr>
        <sz val="11"/>
        <rFont val="Arial Narrow"/>
        <family val="2"/>
      </rPr>
      <t>Conjunto de equipamento para remoção de estrutura metálica</t>
    </r>
  </si>
  <si>
    <r>
      <rPr>
        <b/>
        <sz val="11"/>
        <rFont val="Arial Narrow"/>
        <family val="2"/>
      </rPr>
      <t>TOTAL MATERIAL:</t>
    </r>
  </si>
  <si>
    <r>
      <rPr>
        <b/>
        <sz val="11"/>
        <rFont val="Arial Narrow"/>
        <family val="2"/>
      </rPr>
      <t>SERVICO</t>
    </r>
  </si>
  <si>
    <r>
      <rPr>
        <sz val="11"/>
        <rFont val="Arial Narrow"/>
        <family val="2"/>
      </rPr>
      <t>280026</t>
    </r>
  </si>
  <si>
    <r>
      <rPr>
        <sz val="11"/>
        <rFont val="Arial Narrow"/>
        <family val="2"/>
      </rPr>
      <t>SERVENTE COM ENCARGOS COMPLEMENTARES</t>
    </r>
  </si>
  <si>
    <r>
      <rPr>
        <sz val="11"/>
        <rFont val="Arial Narrow"/>
        <family val="2"/>
      </rPr>
      <t>H</t>
    </r>
  </si>
  <si>
    <r>
      <rPr>
        <sz val="11"/>
        <rFont val="Arial Narrow"/>
        <family val="2"/>
      </rPr>
      <t>280027</t>
    </r>
  </si>
  <si>
    <r>
      <rPr>
        <sz val="11"/>
        <rFont val="Arial Narrow"/>
        <family val="2"/>
      </rPr>
      <t>SOLDADOR COM ENCARGOS COMPLEMENTARES</t>
    </r>
  </si>
  <si>
    <r>
      <rPr>
        <b/>
        <sz val="11"/>
        <rFont val="Arial Narrow"/>
        <family val="2"/>
      </rPr>
      <t>TOTAL SERVICO:</t>
    </r>
  </si>
  <si>
    <r>
      <rPr>
        <b/>
        <sz val="11"/>
        <rFont val="Arial Narrow"/>
        <family val="2"/>
      </rPr>
      <t>2.2. 020677 - Retirada de pintura (c/ escova de aço) (M2)</t>
    </r>
  </si>
  <si>
    <r>
      <rPr>
        <sz val="11"/>
        <rFont val="Arial Narrow"/>
        <family val="2"/>
      </rPr>
      <t>280024</t>
    </r>
  </si>
  <si>
    <r>
      <rPr>
        <sz val="11"/>
        <rFont val="Arial Narrow"/>
        <family val="2"/>
      </rPr>
      <t>PINTOR COM ENCARGOS COMPLEMENTARES</t>
    </r>
  </si>
  <si>
    <r>
      <rPr>
        <b/>
        <sz val="11"/>
        <rFont val="Arial Narrow"/>
        <family val="2"/>
      </rPr>
      <t>2.4. 020021 - Retirada de revestimento cerâmico (M2)</t>
    </r>
  </si>
  <si>
    <r>
      <rPr>
        <sz val="11"/>
        <rFont val="Arial Narrow"/>
        <family val="2"/>
      </rPr>
      <t>280023</t>
    </r>
  </si>
  <si>
    <r>
      <rPr>
        <sz val="11"/>
        <rFont val="Arial Narrow"/>
        <family val="2"/>
      </rPr>
      <t>PEDREIRO COM ENCARGOS COMPLEMENTARES</t>
    </r>
  </si>
  <si>
    <r>
      <rPr>
        <b/>
        <sz val="11"/>
        <rFont val="Arial Narrow"/>
        <family val="2"/>
      </rPr>
      <t>2.5. 020842 - Retirada de calha em chapa galvanizada (M)</t>
    </r>
  </si>
  <si>
    <r>
      <rPr>
        <sz val="11"/>
        <rFont val="Arial Narrow"/>
        <family val="2"/>
      </rPr>
      <t>280025</t>
    </r>
  </si>
  <si>
    <r>
      <rPr>
        <sz val="11"/>
        <rFont val="Arial Narrow"/>
        <family val="2"/>
      </rPr>
      <t>SERRALHEIRO COM ENCARGOS COMPLEMENTARES</t>
    </r>
  </si>
  <si>
    <r>
      <rPr>
        <b/>
        <sz val="11"/>
        <rFont val="Arial Narrow"/>
        <family val="2"/>
      </rPr>
      <t>2.6. 020855 - Retirada de luminárias (UN)</t>
    </r>
  </si>
  <si>
    <r>
      <rPr>
        <sz val="11"/>
        <rFont val="Arial Narrow"/>
        <family val="2"/>
      </rPr>
      <t>280014</t>
    </r>
  </si>
  <si>
    <r>
      <rPr>
        <sz val="11"/>
        <rFont val="Arial Narrow"/>
        <family val="2"/>
      </rPr>
      <t>ELETRICISTA COM ENCARGOS COMPLEMENTARES</t>
    </r>
  </si>
  <si>
    <r>
      <rPr>
        <b/>
        <sz val="11"/>
        <rFont val="Arial Narrow"/>
        <family val="2"/>
      </rPr>
      <t>3.1.1. 93358 - ESCAVAÇÃO MANUAL DE VALA COM PROFUNDIDADE MENOR OU IGUAL A 1,30 M. AF_02/2021 (M3)</t>
    </r>
  </si>
  <si>
    <r>
      <rPr>
        <sz val="11"/>
        <rFont val="Arial Narrow"/>
        <family val="2"/>
      </rPr>
      <t>88316</t>
    </r>
  </si>
  <si>
    <r>
      <rPr>
        <b/>
        <sz val="11"/>
        <rFont val="Arial Narrow"/>
        <family val="2"/>
      </rPr>
      <t>3.1.2. 93382 - REATERRO MANUAL DE VALAS COM COMPACTAÇÃO MECANIZADA. AF_04/2016 (M3)</t>
    </r>
  </si>
  <si>
    <r>
      <rPr>
        <sz val="11"/>
        <rFont val="Arial Narrow"/>
        <family val="2"/>
      </rPr>
      <t>91533</t>
    </r>
  </si>
  <si>
    <r>
      <rPr>
        <sz val="11"/>
        <rFont val="Arial Narrow"/>
        <family val="2"/>
      </rPr>
      <t>COMPACTADOR DE SOLOS DE PERCUSSÃO (SOQUETE) COM MOTOR A GASOLINA 4 TEMPOS, POTÊNCIA 4 CV - CHP DIURNO. AF_08/2015</t>
    </r>
  </si>
  <si>
    <r>
      <rPr>
        <sz val="11"/>
        <rFont val="Arial Narrow"/>
        <family val="2"/>
      </rPr>
      <t>CHP</t>
    </r>
  </si>
  <si>
    <r>
      <rPr>
        <sz val="11"/>
        <rFont val="Arial Narrow"/>
        <family val="2"/>
      </rPr>
      <t>91534</t>
    </r>
  </si>
  <si>
    <r>
      <rPr>
        <sz val="11"/>
        <rFont val="Arial Narrow"/>
        <family val="2"/>
      </rPr>
      <t>COMPACTADOR DE SOLOS DE PERCUSSÃO (SOQUETE) COM MOTOR A GASOLINA 4 TEMPOS, POTÊNCIA 4 CV - CHI DIURNO. AF_08/2015</t>
    </r>
  </si>
  <si>
    <r>
      <rPr>
        <sz val="11"/>
        <rFont val="Arial Narrow"/>
        <family val="2"/>
      </rPr>
      <t>CHI</t>
    </r>
  </si>
  <si>
    <r>
      <rPr>
        <sz val="11"/>
        <rFont val="Arial Narrow"/>
        <family val="2"/>
      </rPr>
      <t>95606</t>
    </r>
  </si>
  <si>
    <r>
      <rPr>
        <sz val="11"/>
        <rFont val="Arial Narrow"/>
        <family val="2"/>
      </rPr>
      <t>UMIDIFICAÇÃO DE MATERIAL PARA VALAS COM CAMINHÃO PIPA 10000L. AF_11/2016</t>
    </r>
  </si>
  <si>
    <r>
      <rPr>
        <b/>
        <sz val="11"/>
        <rFont val="Arial Narrow"/>
        <family val="2"/>
      </rPr>
      <t>3.2.1.1. 96616 - LASTRO DE CONCRETO MAGRO, APLICADO EM BLOCOS DE COROAMENTO OU SAPATAS. AF_08/2017 (M3)</t>
    </r>
  </si>
  <si>
    <r>
      <rPr>
        <sz val="11"/>
        <rFont val="Arial Narrow"/>
        <family val="2"/>
      </rPr>
      <t>88309</t>
    </r>
  </si>
  <si>
    <r>
      <rPr>
        <sz val="11"/>
        <rFont val="Arial Narrow"/>
        <family val="2"/>
      </rPr>
      <t>94968</t>
    </r>
  </si>
  <si>
    <r>
      <rPr>
        <sz val="11"/>
        <rFont val="Arial Narrow"/>
        <family val="2"/>
      </rPr>
      <t>CONCRETO MAGRO PARA LASTRO, TRAÇO 1:4,5:4,5 (EM MASSA SECA DE CIMENTO/ AREIA MÉDIA/ BRITA 1) - PREPARO MECÂNICO COM BETONEIRA 600 L. AF_05/2021</t>
    </r>
  </si>
  <si>
    <r>
      <rPr>
        <b/>
        <sz val="11"/>
        <rFont val="Arial Narrow"/>
        <family val="2"/>
      </rPr>
      <t>3.2.1.2. 96543 - ARMAÇÃO DE BLOCO, VIGA BALDRAME E SAPATA UTILIZANDO AÇO CA-60 DE 5 MM - MONTAGEM. AF_06/2017 (KG)</t>
    </r>
  </si>
  <si>
    <r>
      <rPr>
        <sz val="11"/>
        <rFont val="Arial Narrow"/>
        <family val="2"/>
      </rPr>
      <t>00039017</t>
    </r>
  </si>
  <si>
    <r>
      <rPr>
        <sz val="11"/>
        <rFont val="Arial Narrow"/>
        <family val="2"/>
      </rPr>
      <t>ESPACADOR / DISTANCIADOR CIRCULAR COM ENTRADA LATERAL, EM PLASTICO, PARA VERGALHAO *4,2 A 12,5* MM, COBRIMENTO 20 MM</t>
    </r>
  </si>
  <si>
    <r>
      <rPr>
        <sz val="11"/>
        <rFont val="Arial Narrow"/>
        <family val="2"/>
      </rPr>
      <t>00043132</t>
    </r>
  </si>
  <si>
    <r>
      <rPr>
        <sz val="11"/>
        <rFont val="Arial Narrow"/>
        <family val="2"/>
      </rPr>
      <t>ARAME RECOZIDO 16 BWG, D = 1,65 MM (0,016 KG/M) OU 18 BWG, D = 1,25 MM (0,01 KG/M)</t>
    </r>
  </si>
  <si>
    <r>
      <rPr>
        <sz val="11"/>
        <rFont val="Arial Narrow"/>
        <family val="2"/>
      </rPr>
      <t>88238</t>
    </r>
  </si>
  <si>
    <r>
      <rPr>
        <sz val="11"/>
        <rFont val="Arial Narrow"/>
        <family val="2"/>
      </rPr>
      <t>AJUDANTE DE ARMADOR COM ENCARGOS COMPLEMENTARES</t>
    </r>
  </si>
  <si>
    <r>
      <rPr>
        <sz val="11"/>
        <rFont val="Arial Narrow"/>
        <family val="2"/>
      </rPr>
      <t>88245</t>
    </r>
  </si>
  <si>
    <r>
      <rPr>
        <sz val="11"/>
        <rFont val="Arial Narrow"/>
        <family val="2"/>
      </rPr>
      <t>ARMADOR COM ENCARGOS COMPLEMENTARES</t>
    </r>
  </si>
  <si>
    <r>
      <rPr>
        <sz val="11"/>
        <rFont val="Arial Narrow"/>
        <family val="2"/>
      </rPr>
      <t>92791</t>
    </r>
  </si>
  <si>
    <r>
      <rPr>
        <sz val="11"/>
        <rFont val="Arial Narrow"/>
        <family val="2"/>
      </rPr>
      <t>CORTE E DOBRA DE AÇO CA-60, DIÂMETRO DE 5,0 MM, UTILIZADO EM ESTRUTURAS DIVERSAS, EXCETO LAJES. AF_12/2015</t>
    </r>
  </si>
  <si>
    <r>
      <rPr>
        <b/>
        <sz val="11"/>
        <rFont val="Arial Narrow"/>
        <family val="2"/>
      </rPr>
      <t>3.2.1.3. 96546 - ARMAÇÃO DE BLOCO, VIGA BALDRAME OU SAPATA UTILIZANDO AÇO CA-50 DE 10 MM - MONTAGEM. AF_06/2017 (KG)</t>
    </r>
  </si>
  <si>
    <r>
      <rPr>
        <sz val="11"/>
        <rFont val="Arial Narrow"/>
        <family val="2"/>
      </rPr>
      <t>92794</t>
    </r>
  </si>
  <si>
    <r>
      <rPr>
        <sz val="11"/>
        <rFont val="Arial Narrow"/>
        <family val="2"/>
      </rPr>
      <t>CORTE E DOBRA DE AÇO CA-50, DIÂMETRO DE 10,0 MM, UTILIZADO EM ESTRUTURAS DIVERSAS, EXCETO LAJES. AF_12/2015</t>
    </r>
  </si>
  <si>
    <r>
      <rPr>
        <b/>
        <sz val="11"/>
        <rFont val="Arial Narrow"/>
        <family val="2"/>
      </rPr>
      <t>3.2.1.4. 050740 - Concreto c/ seixo Fck= 25MPA (incl. lançamento e adensamento) (M3)</t>
    </r>
  </si>
  <si>
    <r>
      <rPr>
        <b/>
        <sz val="11"/>
        <rFont val="Arial Narrow"/>
        <family val="2"/>
      </rPr>
      <t>EQUIPAMENTO</t>
    </r>
  </si>
  <si>
    <r>
      <rPr>
        <sz val="11"/>
        <rFont val="Arial Narrow"/>
        <family val="2"/>
      </rPr>
      <t>M00008</t>
    </r>
  </si>
  <si>
    <r>
      <rPr>
        <sz val="11"/>
        <rFont val="Arial Narrow"/>
        <family val="2"/>
      </rPr>
      <t>Betoneira eletrica - 320l</t>
    </r>
  </si>
  <si>
    <r>
      <rPr>
        <b/>
        <sz val="11"/>
        <rFont val="Arial Narrow"/>
        <family val="2"/>
      </rPr>
      <t>TOTAL EQUIPAMENTO:</t>
    </r>
  </si>
  <si>
    <r>
      <rPr>
        <sz val="11"/>
        <rFont val="Arial Narrow"/>
        <family val="2"/>
      </rPr>
      <t>J00005</t>
    </r>
  </si>
  <si>
    <r>
      <rPr>
        <sz val="11"/>
        <rFont val="Arial Narrow"/>
        <family val="2"/>
      </rPr>
      <t>Areia</t>
    </r>
  </si>
  <si>
    <r>
      <rPr>
        <sz val="11"/>
        <rFont val="Arial Narrow"/>
        <family val="2"/>
      </rPr>
      <t>J00003</t>
    </r>
  </si>
  <si>
    <r>
      <rPr>
        <sz val="11"/>
        <rFont val="Arial Narrow"/>
        <family val="2"/>
      </rPr>
      <t>Cimento</t>
    </r>
  </si>
  <si>
    <r>
      <rPr>
        <sz val="11"/>
        <rFont val="Arial Narrow"/>
        <family val="2"/>
      </rPr>
      <t>SC</t>
    </r>
  </si>
  <si>
    <r>
      <rPr>
        <sz val="11"/>
        <rFont val="Arial Narrow"/>
        <family val="2"/>
      </rPr>
      <t>J00007</t>
    </r>
  </si>
  <si>
    <r>
      <rPr>
        <sz val="11"/>
        <rFont val="Arial Narrow"/>
        <family val="2"/>
      </rPr>
      <t>Seixo lavado</t>
    </r>
  </si>
  <si>
    <r>
      <rPr>
        <sz val="11"/>
        <rFont val="Arial Narrow"/>
        <family val="2"/>
      </rPr>
      <t>280004</t>
    </r>
  </si>
  <si>
    <r>
      <rPr>
        <sz val="11"/>
        <rFont val="Arial Narrow"/>
        <family val="2"/>
      </rPr>
      <t>AJUDANTE DE PEDREIRO COM ENCARGOS COMPLEMENTARES</t>
    </r>
  </si>
  <si>
    <r>
      <rPr>
        <sz val="11"/>
        <rFont val="Arial Narrow"/>
        <family val="2"/>
      </rPr>
      <t>280022</t>
    </r>
  </si>
  <si>
    <r>
      <rPr>
        <sz val="11"/>
        <rFont val="Arial Narrow"/>
        <family val="2"/>
      </rPr>
      <t>OPERADOR DE BETONEIRA/MISTURADOR COM ENCARGOS COMPLEMENTARES</t>
    </r>
  </si>
  <si>
    <r>
      <rPr>
        <b/>
        <sz val="11"/>
        <rFont val="Arial Narrow"/>
        <family val="2"/>
      </rPr>
      <t>3.2.2.1. 92266 - FABRICAÇÃO DE FÔRMA PARA VIGAS, EM CHAPA DE MADEIRA COMPENSADA PLASTIFICADA, E = 18 MM. AF_09/2020 (M2)</t>
    </r>
  </si>
  <si>
    <r>
      <rPr>
        <sz val="11"/>
        <rFont val="Arial Narrow"/>
        <family val="2"/>
      </rPr>
      <t>00001345</t>
    </r>
  </si>
  <si>
    <r>
      <rPr>
        <sz val="11"/>
        <rFont val="Arial Narrow"/>
        <family val="2"/>
      </rPr>
      <t>CHAPA/PAINEL DE MADEIRA COMPENSADA PLASTIFICADA (MADEIRITE PLASTIFICADO) PARA FORMA DE CONCRETO, DE 2200 x 1100 MM, E = *17* MM</t>
    </r>
  </si>
  <si>
    <r>
      <rPr>
        <sz val="11"/>
        <rFont val="Arial Narrow"/>
        <family val="2"/>
      </rPr>
      <t>00004491</t>
    </r>
  </si>
  <si>
    <r>
      <rPr>
        <sz val="11"/>
        <rFont val="Arial Narrow"/>
        <family val="2"/>
      </rPr>
      <t>PONTALETE *7,5 X 7,5* CM EM PINUS, MISTA OU EQUIVALENTE DA REGIAO - BRUTA</t>
    </r>
  </si>
  <si>
    <r>
      <rPr>
        <sz val="11"/>
        <rFont val="Arial Narrow"/>
        <family val="2"/>
      </rPr>
      <t>00004517</t>
    </r>
  </si>
  <si>
    <r>
      <rPr>
        <sz val="11"/>
        <rFont val="Arial Narrow"/>
        <family val="2"/>
      </rPr>
      <t>SARRAFO *2,5 X 7,5* CM EM PINUS, MISTA OU EQUIVALENTE DA REGIAO - BRUTA</t>
    </r>
  </si>
  <si>
    <r>
      <rPr>
        <sz val="11"/>
        <rFont val="Arial Narrow"/>
        <family val="2"/>
      </rPr>
      <t>00005068</t>
    </r>
  </si>
  <si>
    <r>
      <rPr>
        <sz val="11"/>
        <rFont val="Arial Narrow"/>
        <family val="2"/>
      </rPr>
      <t>PREGO DE ACO POLIDO COM CABECA 17 X 21 (2 X 11)</t>
    </r>
  </si>
  <si>
    <r>
      <rPr>
        <sz val="11"/>
        <rFont val="Arial Narrow"/>
        <family val="2"/>
      </rPr>
      <t>88239</t>
    </r>
  </si>
  <si>
    <r>
      <rPr>
        <sz val="11"/>
        <rFont val="Arial Narrow"/>
        <family val="2"/>
      </rPr>
      <t>AJUDANTE DE CARPINTEIRO COM ENCARGOS COMPLEMENTARES</t>
    </r>
  </si>
  <si>
    <r>
      <rPr>
        <sz val="11"/>
        <rFont val="Arial Narrow"/>
        <family val="2"/>
      </rPr>
      <t>88262</t>
    </r>
  </si>
  <si>
    <r>
      <rPr>
        <sz val="11"/>
        <rFont val="Arial Narrow"/>
        <family val="2"/>
      </rPr>
      <t>CARPINTEIRO DE FORMAS COM ENCARGOS COMPLEMENTARES</t>
    </r>
  </si>
  <si>
    <r>
      <rPr>
        <sz val="11"/>
        <rFont val="Arial Narrow"/>
        <family val="2"/>
      </rPr>
      <t>91692</t>
    </r>
  </si>
  <si>
    <r>
      <rPr>
        <sz val="11"/>
        <rFont val="Arial Narrow"/>
        <family val="2"/>
      </rPr>
      <t>SERRA CIRCULAR DE BANCADA COM MOTOR ELÉTRICO POTÊNCIA DE 5HP, COM COIFA PARA DISCO 10" - CHP DIURNO. AF_08/2015</t>
    </r>
  </si>
  <si>
    <r>
      <rPr>
        <sz val="11"/>
        <rFont val="Arial Narrow"/>
        <family val="2"/>
      </rPr>
      <t>91693</t>
    </r>
  </si>
  <si>
    <r>
      <rPr>
        <sz val="11"/>
        <rFont val="Arial Narrow"/>
        <family val="2"/>
      </rPr>
      <t>SERRA CIRCULAR DE BANCADA COM MOTOR ELÉTRICO POTÊNCIA DE 5HP, COM COIFA PARA DISCO 10" - CHI DIURNO. AF_08/2015</t>
    </r>
  </si>
  <si>
    <r>
      <rPr>
        <b/>
        <sz val="11"/>
        <rFont val="Arial Narrow"/>
        <family val="2"/>
      </rPr>
      <t>3.2.2.2. 96543 - ARMAÇÃO DE BLOCO, VIGA BALDRAME E SAPATA UTILIZANDO AÇO CA-60 DE 5 MM - MONTAGEM. AF_06/2017 (KG)</t>
    </r>
  </si>
  <si>
    <r>
      <rPr>
        <b/>
        <sz val="11"/>
        <rFont val="Arial Narrow"/>
        <family val="2"/>
      </rPr>
      <t>3.2.2.3. 100343 - ARMAÇÃO DE CORTINA DE CONTENÇÃO EM CONCRETO ARMADO, COM AÇO CA-50 DE 8 MM - MONTAGEM. AF_07/2019 (KG)</t>
    </r>
  </si>
  <si>
    <r>
      <rPr>
        <sz val="11"/>
        <rFont val="Arial Narrow"/>
        <family val="2"/>
      </rPr>
      <t>92793</t>
    </r>
  </si>
  <si>
    <r>
      <rPr>
        <sz val="11"/>
        <rFont val="Arial Narrow"/>
        <family val="2"/>
      </rPr>
      <t>CORTE E DOBRA DE AÇO CA-50, DIÂMETRO DE 8,0 MM, UTILIZADO EM ESTRUTURAS DIVERSAS, EXCETO LAJES. AF_12/2015</t>
    </r>
  </si>
  <si>
    <r>
      <rPr>
        <b/>
        <sz val="11"/>
        <rFont val="Arial Narrow"/>
        <family val="2"/>
      </rPr>
      <t>3.2.2.4. 050260 - Concreto c/ seixo Fck= 18.0 MPA (incl. lançamento e (M3)</t>
    </r>
  </si>
  <si>
    <r>
      <rPr>
        <b/>
        <sz val="11"/>
        <rFont val="Arial Narrow"/>
        <family val="2"/>
      </rPr>
      <t>3.3.1.1. 92264 - FABRICAÇÃO DE FÔRMA PARA PILARES E ESTRUTURAS SIMILARES, EM CHAPA DE MADEIRA COMPENSADA PLASTIFICADA, E = 18 MM. AF_09/2020 (M2)</t>
    </r>
  </si>
  <si>
    <r>
      <rPr>
        <b/>
        <sz val="11"/>
        <rFont val="Arial Narrow"/>
        <family val="2"/>
      </rPr>
      <t>3.3.1.2. 92919 - ARMAÇÃO DE ESTRUTURAS DE CONCRETO ARMADO, EXCETO VIGAS, PILARES, LAJES E FUNDAÇÕES, UTILIZANDO AÇO CA-50 DE 10,0 MM - MONTAGEM. AF_12/2015 (KG)</t>
    </r>
  </si>
  <si>
    <r>
      <rPr>
        <b/>
        <sz val="11"/>
        <rFont val="Arial Narrow"/>
        <family val="2"/>
      </rPr>
      <t>3.3.1.3. 92759 - ARMAÇÃO DE PILAR OU VIGA DE UMA ESTRUTURA CONVENCIONAL DE CONCRETO ARMADO EM UM EDIFÍCIO DE MÚLTIPLOS PAVIMENTOS UTILIZANDO AÇO CA-60 DE 5,0 MM - MONTAGEM. AF_12/2015 (KG)</t>
    </r>
  </si>
  <si>
    <r>
      <rPr>
        <b/>
        <sz val="11"/>
        <rFont val="Arial Narrow"/>
        <family val="2"/>
      </rPr>
      <t>3.3.1.4. 050260 - Concreto c/ seixo Fck= 18.0 MPA (incl. lançamento e (M3)</t>
    </r>
  </si>
  <si>
    <r>
      <rPr>
        <b/>
        <sz val="11"/>
        <rFont val="Arial Narrow"/>
        <family val="2"/>
      </rPr>
      <t>3.3.2.1. 92264 - FABRICAÇÃO DE FÔRMA PARA PILARES E ESTRUTURAS SIMILARES, EM CHAPA DE MADEIRA COMPENSADA PLASTIFICADA, E = 18 MM. AF_09/2020 (M2)</t>
    </r>
  </si>
  <si>
    <r>
      <rPr>
        <b/>
        <sz val="11"/>
        <rFont val="Arial Narrow"/>
        <family val="2"/>
      </rPr>
      <t>3.3.2.2. 92759 - ARMAÇÃO DE PILAR OU VIGA DE UMA ESTRUTURA CONVENCIONAL DE CONCRETO ARMADO EM UM EDIFÍCIO DE MÚLTIPLOS PAVIMENTOS UTILIZANDO AÇO CA-60 DE 5,0 MM - MONTAGEM. AF_12/2015 (KG)</t>
    </r>
  </si>
  <si>
    <r>
      <rPr>
        <b/>
        <sz val="11"/>
        <rFont val="Arial Narrow"/>
        <family val="2"/>
      </rPr>
      <t>3.3.2.3. 92917 - ARMAÇÃO DE ESTRUTURAS DE CONCRETO ARMADO, EXCETO VIGAS, PILARES, LAJES E FUNDAÇÕES, UTILIZANDO AÇO CA-50 DE 8,0 MM - MONTAGEM. AF_12/2015 (KG)</t>
    </r>
  </si>
  <si>
    <r>
      <rPr>
        <b/>
        <sz val="11"/>
        <rFont val="Arial Narrow"/>
        <family val="2"/>
      </rPr>
      <t>3.3.2.4. 050260 - Concreto c/ seixo Fck= 18.0 MPA (incl. lançamento e (M3)</t>
    </r>
  </si>
  <si>
    <r>
      <rPr>
        <b/>
        <sz val="11"/>
        <rFont val="Arial Narrow"/>
        <family val="2"/>
      </rPr>
      <t>3.4.1. 060046 - Alvenaria tijolo de barro a cutelo (M2)</t>
    </r>
  </si>
  <si>
    <r>
      <rPr>
        <sz val="11"/>
        <rFont val="Arial Narrow"/>
        <family val="2"/>
      </rPr>
      <t>D00036</t>
    </r>
  </si>
  <si>
    <r>
      <rPr>
        <sz val="11"/>
        <rFont val="Arial Narrow"/>
        <family val="2"/>
      </rPr>
      <t>Tijolo de barro 14x19x9</t>
    </r>
  </si>
  <si>
    <r>
      <rPr>
        <sz val="11"/>
        <rFont val="Arial Narrow"/>
        <family val="2"/>
      </rPr>
      <t>110764</t>
    </r>
  </si>
  <si>
    <r>
      <rPr>
        <sz val="11"/>
        <rFont val="Arial Narrow"/>
        <family val="2"/>
      </rPr>
      <t>Argamassa de cimento,areia e adit. plast. 1:6</t>
    </r>
  </si>
  <si>
    <r>
      <rPr>
        <b/>
        <sz val="11"/>
        <rFont val="Arial Narrow"/>
        <family val="2"/>
      </rPr>
      <t>3.5.1. 070047 - Cobertura - telha de fibrocimento e=6mm (M2)</t>
    </r>
  </si>
  <si>
    <r>
      <rPr>
        <sz val="11"/>
        <rFont val="Arial Narrow"/>
        <family val="2"/>
      </rPr>
      <t>D00001</t>
    </r>
  </si>
  <si>
    <r>
      <rPr>
        <sz val="11"/>
        <rFont val="Arial Narrow"/>
        <family val="2"/>
      </rPr>
      <t>Parafuso fo go 5/16" c= 110mm</t>
    </r>
  </si>
  <si>
    <r>
      <rPr>
        <sz val="11"/>
        <rFont val="Arial Narrow"/>
        <family val="2"/>
      </rPr>
      <t>D00209</t>
    </r>
  </si>
  <si>
    <r>
      <rPr>
        <sz val="11"/>
        <rFont val="Arial Narrow"/>
        <family val="2"/>
      </rPr>
      <t>Gancho chato p/ telha fibrocimento</t>
    </r>
  </si>
  <si>
    <r>
      <rPr>
        <sz val="11"/>
        <rFont val="Arial Narrow"/>
        <family val="2"/>
      </rPr>
      <t>D00048</t>
    </r>
  </si>
  <si>
    <r>
      <rPr>
        <sz val="11"/>
        <rFont val="Arial Narrow"/>
        <family val="2"/>
      </rPr>
      <t>Telha brasilit ondulada (1.83x1.10m) e=6mm</t>
    </r>
  </si>
  <si>
    <r>
      <rPr>
        <sz val="11"/>
        <rFont val="Arial Narrow"/>
        <family val="2"/>
      </rPr>
      <t>D00002</t>
    </r>
  </si>
  <si>
    <r>
      <rPr>
        <sz val="11"/>
        <rFont val="Arial Narrow"/>
        <family val="2"/>
      </rPr>
      <t>Massa de vedação</t>
    </r>
  </si>
  <si>
    <r>
      <rPr>
        <sz val="11"/>
        <rFont val="Arial Narrow"/>
        <family val="2"/>
      </rPr>
      <t>D00344</t>
    </r>
  </si>
  <si>
    <r>
      <rPr>
        <sz val="11"/>
        <rFont val="Arial Narrow"/>
        <family val="2"/>
      </rPr>
      <t>Arruela concava em PVC d=5/16"</t>
    </r>
  </si>
  <si>
    <r>
      <rPr>
        <sz val="11"/>
        <rFont val="Arial Narrow"/>
        <family val="2"/>
      </rPr>
      <t>280028</t>
    </r>
  </si>
  <si>
    <r>
      <rPr>
        <sz val="11"/>
        <rFont val="Arial Narrow"/>
        <family val="2"/>
      </rPr>
      <t>TELHADISTA COM ENCARGOS COMPLEMENTARES</t>
    </r>
  </si>
  <si>
    <r>
      <rPr>
        <b/>
        <sz val="11"/>
        <rFont val="Arial Narrow"/>
        <family val="2"/>
      </rPr>
      <t>3.5.2. D00281 - Pernamanca 3" x 2" 4 m - madeira branca (Dz)</t>
    </r>
  </si>
  <si>
    <r>
      <rPr>
        <b/>
        <sz val="11"/>
        <rFont val="Arial Narrow"/>
        <family val="2"/>
      </rPr>
      <t>3.5.3. 070308 - Encaibramento e ripamento (M2)</t>
    </r>
  </si>
  <si>
    <r>
      <rPr>
        <sz val="11"/>
        <rFont val="Arial Narrow"/>
        <family val="2"/>
      </rPr>
      <t>D00083</t>
    </r>
  </si>
  <si>
    <r>
      <rPr>
        <sz val="11"/>
        <rFont val="Arial Narrow"/>
        <family val="2"/>
      </rPr>
      <t>Prego 3"x9</t>
    </r>
  </si>
  <si>
    <r>
      <rPr>
        <sz val="11"/>
        <rFont val="Arial Narrow"/>
        <family val="2"/>
      </rPr>
      <t>D00013</t>
    </r>
  </si>
  <si>
    <r>
      <rPr>
        <sz val="11"/>
        <rFont val="Arial Narrow"/>
        <family val="2"/>
      </rPr>
      <t>Ripa 2 1/2"x1/2" 4 m apar.</t>
    </r>
  </si>
  <si>
    <r>
      <rPr>
        <sz val="11"/>
        <rFont val="Arial Narrow"/>
        <family val="2"/>
      </rPr>
      <t>D00010</t>
    </r>
  </si>
  <si>
    <r>
      <rPr>
        <sz val="11"/>
        <rFont val="Arial Narrow"/>
        <family val="2"/>
      </rPr>
      <t>Pernamanca 3"x2" 4 m ser - mad. forte</t>
    </r>
  </si>
  <si>
    <r>
      <rPr>
        <sz val="11"/>
        <rFont val="Arial Narrow"/>
        <family val="2"/>
      </rPr>
      <t>D00084</t>
    </r>
  </si>
  <si>
    <r>
      <rPr>
        <sz val="11"/>
        <rFont val="Arial Narrow"/>
        <family val="2"/>
      </rPr>
      <t>Prego 1 1/2"x13</t>
    </r>
  </si>
  <si>
    <r>
      <rPr>
        <sz val="11"/>
        <rFont val="Arial Narrow"/>
        <family val="2"/>
      </rPr>
      <t>280002</t>
    </r>
  </si>
  <si>
    <r>
      <rPr>
        <sz val="11"/>
        <rFont val="Arial Narrow"/>
        <family val="2"/>
      </rPr>
      <t>280013</t>
    </r>
  </si>
  <si>
    <r>
      <rPr>
        <sz val="11"/>
        <rFont val="Arial Narrow"/>
        <family val="2"/>
      </rPr>
      <t>CARPINTEIRO COM ENCARGOS COMPLEMENTARES</t>
    </r>
  </si>
  <si>
    <r>
      <rPr>
        <b/>
        <sz val="11"/>
        <rFont val="Arial Narrow"/>
        <family val="2"/>
      </rPr>
      <t>3.6.1. 150586 - Emassamento de parede c/ massa acrilica (M2)</t>
    </r>
  </si>
  <si>
    <r>
      <rPr>
        <sz val="11"/>
        <rFont val="Arial Narrow"/>
        <family val="2"/>
      </rPr>
      <t>P00007</t>
    </r>
  </si>
  <si>
    <r>
      <rPr>
        <sz val="11"/>
        <rFont val="Arial Narrow"/>
        <family val="2"/>
      </rPr>
      <t>Lixa para parede</t>
    </r>
  </si>
  <si>
    <r>
      <rPr>
        <sz val="11"/>
        <rFont val="Arial Narrow"/>
        <family val="2"/>
      </rPr>
      <t>P00022</t>
    </r>
  </si>
  <si>
    <r>
      <rPr>
        <sz val="11"/>
        <rFont val="Arial Narrow"/>
        <family val="2"/>
      </rPr>
      <t>Massa acrílica</t>
    </r>
  </si>
  <si>
    <r>
      <rPr>
        <sz val="11"/>
        <rFont val="Arial Narrow"/>
        <family val="2"/>
      </rPr>
      <t>GL</t>
    </r>
  </si>
  <si>
    <r>
      <rPr>
        <b/>
        <sz val="11"/>
        <rFont val="Arial Narrow"/>
        <family val="2"/>
      </rPr>
      <t>3.6.2. 88489 - APLICAÇÃO MANUAL DE PINTURA COM TINTA LÁTEX ACRÍLICA EM PAREDES, DUAS DEMÃOS. AF_06/2014 (M2)</t>
    </r>
  </si>
  <si>
    <r>
      <rPr>
        <sz val="11"/>
        <rFont val="Arial Narrow"/>
        <family val="2"/>
      </rPr>
      <t>00007356</t>
    </r>
  </si>
  <si>
    <r>
      <rPr>
        <sz val="11"/>
        <rFont val="Arial Narrow"/>
        <family val="2"/>
      </rPr>
      <t>TINTA LATEX ACRILICA PREMIUM, COR BRANCO FOSCO</t>
    </r>
  </si>
  <si>
    <r>
      <rPr>
        <sz val="11"/>
        <rFont val="Arial Narrow"/>
        <family val="2"/>
      </rPr>
      <t>L</t>
    </r>
  </si>
  <si>
    <r>
      <rPr>
        <sz val="11"/>
        <rFont val="Arial Narrow"/>
        <family val="2"/>
      </rPr>
      <t>88310</t>
    </r>
  </si>
  <si>
    <r>
      <rPr>
        <b/>
        <sz val="11"/>
        <rFont val="Arial Narrow"/>
        <family val="2"/>
      </rPr>
      <t>3.6.3. 150377 - Esmalte s/ madeira c/ selador sem massa (M2)</t>
    </r>
  </si>
  <si>
    <r>
      <rPr>
        <sz val="11"/>
        <rFont val="Arial Narrow"/>
        <family val="2"/>
      </rPr>
      <t>P00019</t>
    </r>
  </si>
  <si>
    <r>
      <rPr>
        <sz val="11"/>
        <rFont val="Arial Narrow"/>
        <family val="2"/>
      </rPr>
      <t>Tinta esmalte</t>
    </r>
  </si>
  <si>
    <r>
      <rPr>
        <sz val="11"/>
        <rFont val="Arial Narrow"/>
        <family val="2"/>
      </rPr>
      <t>P00030</t>
    </r>
  </si>
  <si>
    <r>
      <rPr>
        <sz val="11"/>
        <rFont val="Arial Narrow"/>
        <family val="2"/>
      </rPr>
      <t>Liquido selador p/madeira</t>
    </r>
  </si>
  <si>
    <r>
      <rPr>
        <sz val="11"/>
        <rFont val="Arial Narrow"/>
        <family val="2"/>
      </rPr>
      <t>P00014</t>
    </r>
  </si>
  <si>
    <r>
      <rPr>
        <sz val="11"/>
        <rFont val="Arial Narrow"/>
        <family val="2"/>
      </rPr>
      <t>Lixa para madeira</t>
    </r>
  </si>
  <si>
    <r>
      <rPr>
        <sz val="11"/>
        <rFont val="Arial Narrow"/>
        <family val="2"/>
      </rPr>
      <t>P00027</t>
    </r>
  </si>
  <si>
    <r>
      <rPr>
        <sz val="11"/>
        <rFont val="Arial Narrow"/>
        <family val="2"/>
      </rPr>
      <t>Aguarraz</t>
    </r>
  </si>
  <si>
    <r>
      <rPr>
        <b/>
        <sz val="11"/>
        <rFont val="Arial Narrow"/>
        <family val="2"/>
      </rPr>
      <t>3.7.1. 90847 - KIT DE PORTA DE MADEIRA PARA PINTURA, SEMI-OCA (LEVE OU MÉDIA), PADRÃO MÉDIO, 60X210CM, ESPESSURA DE 3,5CM, ITENS INCLUSOS: DOBRADIÇAS, MONTAGEM E INSTALAÇÃO DO BATENTE, SEM FECHADURA - FORNECIMENTO E INSTALAÇÃO. AF_12/2019 (UN)</t>
    </r>
  </si>
  <si>
    <r>
      <rPr>
        <sz val="11"/>
        <rFont val="Arial Narrow"/>
        <family val="2"/>
      </rPr>
      <t>90806</t>
    </r>
  </si>
  <si>
    <r>
      <rPr>
        <sz val="11"/>
        <rFont val="Arial Narrow"/>
        <family val="2"/>
      </rPr>
      <t>BATENTE PARA PORTA DE MADEIRA, FIXAÇÃO COM ARGAMASSA, PADRÃO MÉDIO - FORNECIMENTO E INSTALAÇÃO. AF_12/2019_P</t>
    </r>
  </si>
  <si>
    <r>
      <rPr>
        <sz val="11"/>
        <rFont val="Arial Narrow"/>
        <family val="2"/>
      </rPr>
      <t>90820</t>
    </r>
  </si>
  <si>
    <r>
      <rPr>
        <sz val="11"/>
        <rFont val="Arial Narrow"/>
        <family val="2"/>
      </rPr>
      <t>PORTA DE MADEIRA PARA PINTURA, SEMI-OCA (LEVE OU MÉDIA), 60X210CM, ESPESSURA DE 3,5CM, INCLUSO DOBRADIÇAS - FORNECIMENTO E INSTALAÇÃO. AF_12/2019</t>
    </r>
  </si>
  <si>
    <r>
      <rPr>
        <sz val="11"/>
        <rFont val="Arial Narrow"/>
        <family val="2"/>
      </rPr>
      <t>100659</t>
    </r>
  </si>
  <si>
    <r>
      <rPr>
        <sz val="11"/>
        <rFont val="Arial Narrow"/>
        <family val="2"/>
      </rPr>
      <t>ALIZAR DE 5X1,5CM PARA PORTA FIXADO COM PREGOS, PADRÃO MÉDIO - FORNECIMENTO E INSTALAÇÃO. AF_12/2019</t>
    </r>
  </si>
  <si>
    <r>
      <rPr>
        <b/>
        <sz val="11"/>
        <rFont val="Arial Narrow"/>
        <family val="2"/>
      </rPr>
      <t>3.7.2. 90844 - KIT DE PORTA DE MADEIRA PARA PINTURA, SEMI-OCA (LEVE OU MÉDIA), PADRÃO MÉDIO, 90X210CM, ESPESSURA DE 3,5CM, ITENS INCLUSOS: DOBRADIÇAS, MONTAGEM E INSTALAÇÃO DO BATENTE, FECHADURA COM EXECUÇÃO DO FURO - FORNECIMENTO E INSTALAÇÃO. AF_12/2019 (UN)</t>
    </r>
  </si>
  <si>
    <r>
      <rPr>
        <sz val="11"/>
        <rFont val="Arial Narrow"/>
        <family val="2"/>
      </rPr>
      <t>90823</t>
    </r>
  </si>
  <si>
    <r>
      <rPr>
        <sz val="11"/>
        <rFont val="Arial Narrow"/>
        <family val="2"/>
      </rPr>
      <t>PORTA DE MADEIRA PARA PINTURA, SEMI-OCA (LEVE OU MÉDIA), 90X210CM, ESPESSURA DE 3,5CM, INCLUSO DOBRADIÇAS - FORNECIMENTO E INSTALAÇÃO. AF_12/2019</t>
    </r>
  </si>
  <si>
    <r>
      <rPr>
        <sz val="11"/>
        <rFont val="Arial Narrow"/>
        <family val="2"/>
      </rPr>
      <t>90830</t>
    </r>
  </si>
  <si>
    <r>
      <rPr>
        <sz val="11"/>
        <rFont val="Arial Narrow"/>
        <family val="2"/>
      </rPr>
      <t>FECHADURA DE EMBUTIR COM CILINDRO, EXTERNA, COMPLETA, ACABAMENTO PADRÃO MÉDIO, INCLUSO EXECUÇÃO DE FURO - FORNECIMENTO E INSTALAÇÃO. AF_12/2019</t>
    </r>
  </si>
  <si>
    <r>
      <rPr>
        <b/>
        <sz val="11"/>
        <rFont val="Arial Narrow"/>
        <family val="2"/>
      </rPr>
      <t>3.7.3. 061088 - Elemento vazado pré-moldado 40x40x7cm (M2)</t>
    </r>
  </si>
  <si>
    <r>
      <rPr>
        <sz val="11"/>
        <rFont val="Arial Narrow"/>
        <family val="2"/>
      </rPr>
      <t>D00385</t>
    </r>
  </si>
  <si>
    <r>
      <rPr>
        <sz val="11"/>
        <rFont val="Arial Narrow"/>
        <family val="2"/>
      </rPr>
      <t>Elemento vazado Pré-moldado 40x40x7cm</t>
    </r>
  </si>
  <si>
    <r>
      <rPr>
        <sz val="11"/>
        <rFont val="Arial Narrow"/>
        <family val="2"/>
      </rPr>
      <t>110141</t>
    </r>
  </si>
  <si>
    <r>
      <rPr>
        <sz val="11"/>
        <rFont val="Arial Narrow"/>
        <family val="2"/>
      </rPr>
      <t>Argamassa de cimento e areia 1:4</t>
    </r>
  </si>
  <si>
    <r>
      <rPr>
        <b/>
        <sz val="11"/>
        <rFont val="Arial Narrow"/>
        <family val="2"/>
      </rPr>
      <t>3.8.1. 140348 - Barroteamento em madeira de lei p/ forro PVC (M2)</t>
    </r>
  </si>
  <si>
    <r>
      <rPr>
        <sz val="11"/>
        <rFont val="Arial Narrow"/>
        <family val="2"/>
      </rPr>
      <t>D00012</t>
    </r>
  </si>
  <si>
    <r>
      <rPr>
        <sz val="11"/>
        <rFont val="Arial Narrow"/>
        <family val="2"/>
      </rPr>
      <t>Ripão em madeira de lei 2"x1" serr.</t>
    </r>
  </si>
  <si>
    <r>
      <rPr>
        <b/>
        <sz val="11"/>
        <rFont val="Arial Narrow"/>
        <family val="2"/>
      </rPr>
      <t>3.8.2. 141336 - Forro em lambri de PVC (M2)</t>
    </r>
  </si>
  <si>
    <r>
      <rPr>
        <sz val="11"/>
        <rFont val="Arial Narrow"/>
        <family val="2"/>
      </rPr>
      <t>A00024</t>
    </r>
  </si>
  <si>
    <r>
      <rPr>
        <b/>
        <sz val="11"/>
        <rFont val="Arial Narrow"/>
        <family val="2"/>
      </rPr>
      <t>3.9.1. 130112 - Concreto simples c/ seixo e=5cm traço 1:2:3 (M2)</t>
    </r>
  </si>
  <si>
    <r>
      <rPr>
        <b/>
        <sz val="11"/>
        <rFont val="Arial Narrow"/>
        <family val="2"/>
      </rPr>
      <t>3.9.2. 130119 - Lajota ceramica - (Padrão Médio) (M2)</t>
    </r>
  </si>
  <si>
    <r>
      <rPr>
        <sz val="11"/>
        <rFont val="Arial Narrow"/>
        <family val="2"/>
      </rPr>
      <t>D00080</t>
    </r>
  </si>
  <si>
    <r>
      <rPr>
        <sz val="11"/>
        <rFont val="Arial Narrow"/>
        <family val="2"/>
      </rPr>
      <t>Argamassa AC-I</t>
    </r>
  </si>
  <si>
    <r>
      <rPr>
        <sz val="11"/>
        <rFont val="Arial Narrow"/>
        <family val="2"/>
      </rPr>
      <t>A00055</t>
    </r>
  </si>
  <si>
    <r>
      <rPr>
        <sz val="11"/>
        <rFont val="Arial Narrow"/>
        <family val="2"/>
      </rPr>
      <t>D00079</t>
    </r>
  </si>
  <si>
    <r>
      <rPr>
        <sz val="11"/>
        <rFont val="Arial Narrow"/>
        <family val="2"/>
      </rPr>
      <t>Rejunte (p/ ceramica)</t>
    </r>
  </si>
  <si>
    <r>
      <rPr>
        <b/>
        <sz val="11"/>
        <rFont val="Arial Narrow"/>
        <family val="2"/>
      </rPr>
      <t>3.10.1. 110762 - Emboço com argamassa 1:6:Adit. Plast. (M2)</t>
    </r>
  </si>
  <si>
    <r>
      <rPr>
        <b/>
        <sz val="11"/>
        <rFont val="Arial Narrow"/>
        <family val="2"/>
      </rPr>
      <t>3.10.2. 110644 - Revestimento Cerâmico Padrão Médio (M2)</t>
    </r>
  </si>
  <si>
    <r>
      <rPr>
        <sz val="11"/>
        <rFont val="Arial Narrow"/>
        <family val="2"/>
      </rPr>
      <t>A00056</t>
    </r>
  </si>
  <si>
    <r>
      <rPr>
        <b/>
        <sz val="11"/>
        <rFont val="Arial Narrow"/>
        <family val="2"/>
      </rPr>
      <t>3.11.1.1. 180299 - Ponto de agua (incl. tubos e conexoes) (Pt)</t>
    </r>
  </si>
  <si>
    <r>
      <rPr>
        <sz val="11"/>
        <rFont val="Arial Narrow"/>
        <family val="2"/>
      </rPr>
      <t>H00078</t>
    </r>
  </si>
  <si>
    <r>
      <rPr>
        <sz val="11"/>
        <rFont val="Arial Narrow"/>
        <family val="2"/>
      </rPr>
      <t>Tubo em PVC 3/4" (LH)</t>
    </r>
  </si>
  <si>
    <r>
      <rPr>
        <sz val="11"/>
        <rFont val="Arial Narrow"/>
        <family val="2"/>
      </rPr>
      <t>H00082</t>
    </r>
  </si>
  <si>
    <r>
      <rPr>
        <sz val="11"/>
        <rFont val="Arial Narrow"/>
        <family val="2"/>
      </rPr>
      <t>Adaptador curto em PVC 3/4" (LH)</t>
    </r>
  </si>
  <si>
    <r>
      <rPr>
        <sz val="11"/>
        <rFont val="Arial Narrow"/>
        <family val="2"/>
      </rPr>
      <t>H00074</t>
    </r>
  </si>
  <si>
    <r>
      <rPr>
        <sz val="11"/>
        <rFont val="Arial Narrow"/>
        <family val="2"/>
      </rPr>
      <t>Tubo em PVC 1 1/2" (LH)</t>
    </r>
  </si>
  <si>
    <r>
      <rPr>
        <sz val="11"/>
        <rFont val="Arial Narrow"/>
        <family val="2"/>
      </rPr>
      <t>H00075</t>
    </r>
  </si>
  <si>
    <r>
      <rPr>
        <sz val="11"/>
        <rFont val="Arial Narrow"/>
        <family val="2"/>
      </rPr>
      <t>Adaptador curto em PVC 1 1/2" (LH)</t>
    </r>
  </si>
  <si>
    <r>
      <rPr>
        <sz val="11"/>
        <rFont val="Arial Narrow"/>
        <family val="2"/>
      </rPr>
      <t>H00080</t>
    </r>
  </si>
  <si>
    <r>
      <rPr>
        <sz val="11"/>
        <rFont val="Arial Narrow"/>
        <family val="2"/>
      </rPr>
      <t>Cotovelo em PVC 3/4" x 3/4" (LH)</t>
    </r>
  </si>
  <si>
    <r>
      <rPr>
        <sz val="11"/>
        <rFont val="Arial Narrow"/>
        <family val="2"/>
      </rPr>
      <t>H00079</t>
    </r>
  </si>
  <si>
    <r>
      <rPr>
        <sz val="11"/>
        <rFont val="Arial Narrow"/>
        <family val="2"/>
      </rPr>
      <t>Te em PVC 3/4" x 3/4" (LH)</t>
    </r>
  </si>
  <si>
    <r>
      <rPr>
        <sz val="11"/>
        <rFont val="Arial Narrow"/>
        <family val="2"/>
      </rPr>
      <t>280008</t>
    </r>
  </si>
  <si>
    <r>
      <rPr>
        <sz val="11"/>
        <rFont val="Arial Narrow"/>
        <family val="2"/>
      </rPr>
      <t>AUXILIAR DE ENCANADOR OU BOMBEIRO HIDRÁULICO COM ENCARGOS COMPLEMENTARES</t>
    </r>
  </si>
  <si>
    <r>
      <rPr>
        <sz val="11"/>
        <rFont val="Arial Narrow"/>
        <family val="2"/>
      </rPr>
      <t>280016</t>
    </r>
  </si>
  <si>
    <r>
      <rPr>
        <sz val="11"/>
        <rFont val="Arial Narrow"/>
        <family val="2"/>
      </rPr>
      <t>ENCANADOR OU BOMBEIRO HIDRÁULICO COM ENCARGOS COMPLEMENTARES</t>
    </r>
  </si>
  <si>
    <r>
      <rPr>
        <b/>
        <sz val="11"/>
        <rFont val="Arial Narrow"/>
        <family val="2"/>
      </rPr>
      <t>3.11.1.2. 180214 - Ponto de esgoto (incl. tubos, conexoes,cx. e ralos) (Pt)</t>
    </r>
  </si>
  <si>
    <r>
      <rPr>
        <sz val="11"/>
        <rFont val="Arial Narrow"/>
        <family val="2"/>
      </rPr>
      <t>H00008</t>
    </r>
  </si>
  <si>
    <r>
      <rPr>
        <sz val="11"/>
        <rFont val="Arial Narrow"/>
        <family val="2"/>
      </rPr>
      <t>Caixa sifonada de PVC c/ grelha - 100x100x50mm</t>
    </r>
  </si>
  <si>
    <r>
      <rPr>
        <sz val="11"/>
        <rFont val="Arial Narrow"/>
        <family val="2"/>
      </rPr>
      <t>H00003</t>
    </r>
  </si>
  <si>
    <r>
      <rPr>
        <sz val="11"/>
        <rFont val="Arial Narrow"/>
        <family val="2"/>
      </rPr>
      <t>Tubo em PVC - 50mm (LS)</t>
    </r>
  </si>
  <si>
    <r>
      <rPr>
        <sz val="11"/>
        <rFont val="Arial Narrow"/>
        <family val="2"/>
      </rPr>
      <t>H00089</t>
    </r>
  </si>
  <si>
    <r>
      <rPr>
        <sz val="11"/>
        <rFont val="Arial Narrow"/>
        <family val="2"/>
      </rPr>
      <t>Te longo em PVC - JS - 100x75mm (LS)</t>
    </r>
  </si>
  <si>
    <r>
      <rPr>
        <sz val="11"/>
        <rFont val="Arial Narrow"/>
        <family val="2"/>
      </rPr>
      <t>H00004</t>
    </r>
  </si>
  <si>
    <r>
      <rPr>
        <sz val="11"/>
        <rFont val="Arial Narrow"/>
        <family val="2"/>
      </rPr>
      <t>Tubo em PVC - 40mm (LS)</t>
    </r>
  </si>
  <si>
    <r>
      <rPr>
        <sz val="11"/>
        <rFont val="Arial Narrow"/>
        <family val="2"/>
      </rPr>
      <t>H00088</t>
    </r>
  </si>
  <si>
    <r>
      <rPr>
        <sz val="11"/>
        <rFont val="Arial Narrow"/>
        <family val="2"/>
      </rPr>
      <t>Joelho/Cotovelo 90º em PVC - JS - 40mm-LH</t>
    </r>
  </si>
  <si>
    <r>
      <rPr>
        <sz val="11"/>
        <rFont val="Arial Narrow"/>
        <family val="2"/>
      </rPr>
      <t>H00086</t>
    </r>
  </si>
  <si>
    <r>
      <rPr>
        <sz val="11"/>
        <rFont val="Arial Narrow"/>
        <family val="2"/>
      </rPr>
      <t>Ralo PVC c/ saída 100x53x40mm</t>
    </r>
  </si>
  <si>
    <r>
      <rPr>
        <sz val="11"/>
        <rFont val="Arial Narrow"/>
        <family val="2"/>
      </rPr>
      <t>H00084</t>
    </r>
  </si>
  <si>
    <r>
      <rPr>
        <sz val="11"/>
        <rFont val="Arial Narrow"/>
        <family val="2"/>
      </rPr>
      <t>Junção simples inv.45 em PVC - JS - 75x75mm (LS)</t>
    </r>
  </si>
  <si>
    <r>
      <rPr>
        <sz val="11"/>
        <rFont val="Arial Narrow"/>
        <family val="2"/>
      </rPr>
      <t>H00085</t>
    </r>
  </si>
  <si>
    <r>
      <rPr>
        <sz val="11"/>
        <rFont val="Arial Narrow"/>
        <family val="2"/>
      </rPr>
      <t>Curva 45 em PVC - JS - 75mm (LH)</t>
    </r>
  </si>
  <si>
    <r>
      <rPr>
        <b/>
        <sz val="11"/>
        <rFont val="Arial Narrow"/>
        <family val="2"/>
      </rPr>
      <t>3.11.2.1. 190090 - Bacia sifonada de louça c/ assento (UN)</t>
    </r>
  </si>
  <si>
    <r>
      <rPr>
        <sz val="11"/>
        <rFont val="Arial Narrow"/>
        <family val="2"/>
      </rPr>
      <t>H00025</t>
    </r>
  </si>
  <si>
    <r>
      <rPr>
        <sz val="11"/>
        <rFont val="Arial Narrow"/>
        <family val="2"/>
      </rPr>
      <t>Tubo de ligacao em PVC c/ canopla (LS)</t>
    </r>
  </si>
  <si>
    <r>
      <rPr>
        <sz val="11"/>
        <rFont val="Arial Narrow"/>
        <family val="2"/>
      </rPr>
      <t>H00023</t>
    </r>
  </si>
  <si>
    <r>
      <rPr>
        <sz val="11"/>
        <rFont val="Arial Narrow"/>
        <family val="2"/>
      </rPr>
      <t>Bolsa plastica (vaso sanitario)</t>
    </r>
  </si>
  <si>
    <r>
      <rPr>
        <sz val="11"/>
        <rFont val="Arial Narrow"/>
        <family val="2"/>
      </rPr>
      <t>H00021</t>
    </r>
  </si>
  <si>
    <r>
      <rPr>
        <sz val="11"/>
        <rFont val="Arial Narrow"/>
        <family val="2"/>
      </rPr>
      <t>Bacia sanitaria de louca</t>
    </r>
  </si>
  <si>
    <r>
      <rPr>
        <sz val="11"/>
        <rFont val="Arial Narrow"/>
        <family val="2"/>
      </rPr>
      <t>H00022</t>
    </r>
  </si>
  <si>
    <r>
      <rPr>
        <sz val="11"/>
        <rFont val="Arial Narrow"/>
        <family val="2"/>
      </rPr>
      <t>Assento plastico</t>
    </r>
  </si>
  <si>
    <r>
      <rPr>
        <sz val="11"/>
        <rFont val="Arial Narrow"/>
        <family val="2"/>
      </rPr>
      <t>D00223</t>
    </r>
  </si>
  <si>
    <r>
      <rPr>
        <sz val="11"/>
        <rFont val="Arial Narrow"/>
        <family val="2"/>
      </rPr>
      <t>Adesivo p/ PVC - 75g</t>
    </r>
  </si>
  <si>
    <r>
      <rPr>
        <sz val="11"/>
        <rFont val="Arial Narrow"/>
        <family val="2"/>
      </rPr>
      <t>TB</t>
    </r>
  </si>
  <si>
    <r>
      <rPr>
        <sz val="11"/>
        <rFont val="Arial Narrow"/>
        <family val="2"/>
      </rPr>
      <t>H00024</t>
    </r>
  </si>
  <si>
    <r>
      <rPr>
        <sz val="11"/>
        <rFont val="Arial Narrow"/>
        <family val="2"/>
      </rPr>
      <t>Anel de borracha de 1"</t>
    </r>
  </si>
  <si>
    <r>
      <rPr>
        <sz val="11"/>
        <rFont val="Arial Narrow"/>
        <family val="2"/>
      </rPr>
      <t>D00222</t>
    </r>
  </si>
  <si>
    <r>
      <rPr>
        <sz val="11"/>
        <rFont val="Arial Narrow"/>
        <family val="2"/>
      </rPr>
      <t>Solução limpadora</t>
    </r>
  </si>
  <si>
    <r>
      <rPr>
        <sz val="11"/>
        <rFont val="Arial Narrow"/>
        <family val="2"/>
      </rPr>
      <t>H00042</t>
    </r>
  </si>
  <si>
    <r>
      <rPr>
        <sz val="11"/>
        <rFont val="Arial Narrow"/>
        <family val="2"/>
      </rPr>
      <t>Parafuso niquelado para loucas sanitarias</t>
    </r>
  </si>
  <si>
    <r>
      <rPr>
        <b/>
        <sz val="11"/>
        <rFont val="Arial Narrow"/>
        <family val="2"/>
      </rPr>
      <t>3.11.2.2. 190303 - Bacia sifonada - PCD (UN)</t>
    </r>
  </si>
  <si>
    <r>
      <rPr>
        <sz val="11"/>
        <rFont val="Arial Narrow"/>
        <family val="2"/>
      </rPr>
      <t>H00392</t>
    </r>
  </si>
  <si>
    <r>
      <rPr>
        <sz val="11"/>
        <rFont val="Arial Narrow"/>
        <family val="2"/>
      </rPr>
      <t>Assento sanitário p/ PCD</t>
    </r>
  </si>
  <si>
    <r>
      <rPr>
        <sz val="11"/>
        <rFont val="Arial Narrow"/>
        <family val="2"/>
      </rPr>
      <t>H00391</t>
    </r>
  </si>
  <si>
    <r>
      <rPr>
        <sz val="11"/>
        <rFont val="Arial Narrow"/>
        <family val="2"/>
      </rPr>
      <t>Bacia sanitária p/PCD</t>
    </r>
  </si>
  <si>
    <r>
      <rPr>
        <b/>
        <sz val="11"/>
        <rFont val="Arial Narrow"/>
        <family val="2"/>
      </rPr>
      <t>3.11.2.3. 190218 - Chuveiro em PVC (UN)</t>
    </r>
  </si>
  <si>
    <r>
      <rPr>
        <sz val="11"/>
        <rFont val="Arial Narrow"/>
        <family val="2"/>
      </rPr>
      <t>H00055</t>
    </r>
  </si>
  <si>
    <r>
      <rPr>
        <sz val="11"/>
        <rFont val="Arial Narrow"/>
        <family val="2"/>
      </rPr>
      <t>Fita de vedacao</t>
    </r>
  </si>
  <si>
    <r>
      <rPr>
        <sz val="11"/>
        <rFont val="Arial Narrow"/>
        <family val="2"/>
      </rPr>
      <t>H00043</t>
    </r>
  </si>
  <si>
    <r>
      <rPr>
        <b/>
        <sz val="11"/>
        <rFont val="Arial Narrow"/>
        <family val="2"/>
      </rPr>
      <t>3.11.2.4. 86916 - TORNEIRA PLÁSTICA 3/4? PARA TANQUE - FORNECIMENTO E INSTALAÇÃO. AF_01/2020 (UN)</t>
    </r>
  </si>
  <si>
    <r>
      <rPr>
        <sz val="11"/>
        <rFont val="Arial Narrow"/>
        <family val="2"/>
      </rPr>
      <t>00003146</t>
    </r>
  </si>
  <si>
    <r>
      <rPr>
        <sz val="11"/>
        <rFont val="Arial Narrow"/>
        <family val="2"/>
      </rPr>
      <t>FITA VEDA ROSCA EM ROLOS DE 18 MM X 10 M (L X C)</t>
    </r>
  </si>
  <si>
    <r>
      <rPr>
        <sz val="11"/>
        <rFont val="Arial Narrow"/>
        <family val="2"/>
      </rPr>
      <t>00011831</t>
    </r>
  </si>
  <si>
    <r>
      <rPr>
        <sz val="11"/>
        <rFont val="Arial Narrow"/>
        <family val="2"/>
      </rPr>
      <t>TORNEIRA PLASTICA PARA TANQUE 1/2 " OU 3/4 " COM BICO PARA MANGUEIRA</t>
    </r>
  </si>
  <si>
    <r>
      <rPr>
        <sz val="11"/>
        <rFont val="Arial Narrow"/>
        <family val="2"/>
      </rPr>
      <t>88267</t>
    </r>
  </si>
  <si>
    <r>
      <rPr>
        <b/>
        <sz val="11"/>
        <rFont val="Arial Narrow"/>
        <family val="2"/>
      </rPr>
      <t>3.11.2.5. 86934 - BANCADA DE MÁRMORE SINTÉTICO 120 X 60CM, COM CUBA INTEGRADA, INCLUSO SIFÃO TIPO FLEXÍVEL EM PVC, VÁLVULA EM PLÁSTICO CROMADO TIPO AMERICANA E TORNEIRA CROMADA LONGA, DE PAREDE, PADRÃO POPULAR - FORNECIMENTO E INSTALAÇÃO. AF_01/2020 (UN)</t>
    </r>
  </si>
  <si>
    <r>
      <rPr>
        <sz val="11"/>
        <rFont val="Arial Narrow"/>
        <family val="2"/>
      </rPr>
      <t>86880</t>
    </r>
  </si>
  <si>
    <r>
      <rPr>
        <sz val="11"/>
        <rFont val="Arial Narrow"/>
        <family val="2"/>
      </rPr>
      <t>VÁLVULA EM PLÁSTICO CROMADO TIPO AMERICANA 3.1/2? X 1.1/2? SEM ADAPTADOR PARA PIA - FORNECIMENTO E INSTALAÇÃO. AF_01/2020</t>
    </r>
  </si>
  <si>
    <r>
      <rPr>
        <sz val="11"/>
        <rFont val="Arial Narrow"/>
        <family val="2"/>
      </rPr>
      <t>86883</t>
    </r>
  </si>
  <si>
    <r>
      <rPr>
        <sz val="11"/>
        <rFont val="Arial Narrow"/>
        <family val="2"/>
      </rPr>
      <t>SIFÃO DO TIPO FLEXÍVEL EM PVC 1  X 1.1/2  - FORNECIMENTO E INSTALAÇÃO. AF_01/2020</t>
    </r>
  </si>
  <si>
    <r>
      <rPr>
        <sz val="11"/>
        <rFont val="Arial Narrow"/>
        <family val="2"/>
      </rPr>
      <t>86894</t>
    </r>
  </si>
  <si>
    <r>
      <rPr>
        <sz val="11"/>
        <rFont val="Arial Narrow"/>
        <family val="2"/>
      </rPr>
      <t>BANCADA DE MÁRMORE SINTÉTICO, DE 120 X 60CM, COM CUBA INTEGRADA - FORNECIMENTO E INSTALAÇÃO. AF_01/2020</t>
    </r>
  </si>
  <si>
    <r>
      <rPr>
        <sz val="11"/>
        <rFont val="Arial Narrow"/>
        <family val="2"/>
      </rPr>
      <t>86911</t>
    </r>
  </si>
  <si>
    <r>
      <rPr>
        <sz val="11"/>
        <rFont val="Arial Narrow"/>
        <family val="2"/>
      </rPr>
      <t>TORNEIRA CROMADA LONGA, DE PAREDE, 1/2? OU 3/4?, PARA PIA DE COZINHA, PADRÃO POPULAR - FORNECIMENTO E INSTALAÇÃO. AF_01/2020</t>
    </r>
  </si>
  <si>
    <r>
      <rPr>
        <b/>
        <sz val="11"/>
        <rFont val="Arial Narrow"/>
        <family val="2"/>
      </rPr>
      <t>3.11.2.6. 100864 - BARRA DE APOIO EM "L", EM ACO INOX POLIDO 80 X 80 CM, FIXADA NA PAREDE - FORNECIMENTO E INSTALACAO. AF_01/2020 (UN)</t>
    </r>
  </si>
  <si>
    <r>
      <rPr>
        <sz val="11"/>
        <rFont val="Arial Narrow"/>
        <family val="2"/>
      </rPr>
      <t>00004351</t>
    </r>
  </si>
  <si>
    <r>
      <rPr>
        <sz val="11"/>
        <rFont val="Arial Narrow"/>
        <family val="2"/>
      </rPr>
      <t>PARAFUSO NIQUELADO 3 1/2" COM ACABAMENTO CROMADO PARA FIXAR PECA SANITARIA, INCLUI PORCA CEGA, ARRUELA E BUCHA DE NYLON TAMANHO S-8</t>
    </r>
  </si>
  <si>
    <r>
      <rPr>
        <sz val="11"/>
        <rFont val="Arial Narrow"/>
        <family val="2"/>
      </rPr>
      <t>00036209</t>
    </r>
  </si>
  <si>
    <r>
      <rPr>
        <sz val="11"/>
        <rFont val="Arial Narrow"/>
        <family val="2"/>
      </rPr>
      <t>BARRA DE APOIO EM "L", EM ACO INOX POLIDO 80 X 80 CM, DIAMETRO MINIMO 3 CM</t>
    </r>
  </si>
  <si>
    <r>
      <rPr>
        <b/>
        <sz val="11"/>
        <rFont val="Arial Narrow"/>
        <family val="2"/>
      </rPr>
      <t>3.11.2.7. 180485 - Fossa septica conc.arm.d=1,60m p=2,75m cap=40 pessoas (UN)</t>
    </r>
  </si>
  <si>
    <r>
      <rPr>
        <sz val="11"/>
        <rFont val="Arial Narrow"/>
        <family val="2"/>
      </rPr>
      <t>H00072</t>
    </r>
  </si>
  <si>
    <r>
      <rPr>
        <sz val="11"/>
        <rFont val="Arial Narrow"/>
        <family val="2"/>
      </rPr>
      <t>Tampa de fo fo d = 0,50m</t>
    </r>
  </si>
  <si>
    <r>
      <rPr>
        <sz val="11"/>
        <rFont val="Arial Narrow"/>
        <family val="2"/>
      </rPr>
      <t>020174</t>
    </r>
  </si>
  <si>
    <r>
      <rPr>
        <sz val="11"/>
        <rFont val="Arial Narrow"/>
        <family val="2"/>
      </rPr>
      <t>Retirada de entulho - manualmente (incluindo caixa coletora)</t>
    </r>
  </si>
  <si>
    <r>
      <rPr>
        <sz val="11"/>
        <rFont val="Arial Narrow"/>
        <family val="2"/>
      </rPr>
      <t>030010</t>
    </r>
  </si>
  <si>
    <r>
      <rPr>
        <sz val="11"/>
        <rFont val="Arial Narrow"/>
        <family val="2"/>
      </rPr>
      <t>Escavação manual ate 1.50m de profundidade</t>
    </r>
  </si>
  <si>
    <r>
      <rPr>
        <sz val="11"/>
        <rFont val="Arial Narrow"/>
        <family val="2"/>
      </rPr>
      <t>050729</t>
    </r>
  </si>
  <si>
    <r>
      <rPr>
        <sz val="11"/>
        <rFont val="Arial Narrow"/>
        <family val="2"/>
      </rPr>
      <t>Concreto armado fck=20MPA c/ forma mad. branca (incl. lançamento e adensamento)</t>
    </r>
  </si>
  <si>
    <r>
      <rPr>
        <sz val="11"/>
        <rFont val="Arial Narrow"/>
        <family val="2"/>
      </rPr>
      <t>180102</t>
    </r>
  </si>
  <si>
    <r>
      <rPr>
        <sz val="11"/>
        <rFont val="Arial Narrow"/>
        <family val="2"/>
      </rPr>
      <t>Tubo em PVC - 100mm (LS)</t>
    </r>
  </si>
  <si>
    <r>
      <rPr>
        <sz val="11"/>
        <rFont val="Arial Narrow"/>
        <family val="2"/>
      </rPr>
      <t>180508</t>
    </r>
  </si>
  <si>
    <r>
      <rPr>
        <sz val="11"/>
        <rFont val="Arial Narrow"/>
        <family val="2"/>
      </rPr>
      <t>Tubo em PVC - 150mm (LS)</t>
    </r>
  </si>
  <si>
    <r>
      <rPr>
        <b/>
        <sz val="11"/>
        <rFont val="Arial Narrow"/>
        <family val="2"/>
      </rPr>
      <t>3.11.2.8. H00062 - Sumidouro cap=10 pessoas (UN)</t>
    </r>
  </si>
  <si>
    <r>
      <rPr>
        <b/>
        <sz val="11"/>
        <rFont val="Arial Narrow"/>
        <family val="2"/>
      </rPr>
      <t>3.12.1. 170081 - Ponto de luz / força (c/tubul., cx. e fiaçao) ate 200W (Pt)</t>
    </r>
  </si>
  <si>
    <r>
      <rPr>
        <sz val="11"/>
        <rFont val="Arial Narrow"/>
        <family val="2"/>
      </rPr>
      <t>E00034</t>
    </r>
  </si>
  <si>
    <r>
      <rPr>
        <sz val="11"/>
        <rFont val="Arial Narrow"/>
        <family val="2"/>
      </rPr>
      <t>Arruela de 1/2"</t>
    </r>
  </si>
  <si>
    <r>
      <rPr>
        <sz val="11"/>
        <rFont val="Arial Narrow"/>
        <family val="2"/>
      </rPr>
      <t>E00012</t>
    </r>
  </si>
  <si>
    <r>
      <rPr>
        <sz val="11"/>
        <rFont val="Arial Narrow"/>
        <family val="2"/>
      </rPr>
      <t>Eletroduto PVC Rígido de 1/2"</t>
    </r>
  </si>
  <si>
    <r>
      <rPr>
        <sz val="11"/>
        <rFont val="Arial Narrow"/>
        <family val="2"/>
      </rPr>
      <t>E00033</t>
    </r>
  </si>
  <si>
    <r>
      <rPr>
        <sz val="11"/>
        <rFont val="Arial Narrow"/>
        <family val="2"/>
      </rPr>
      <t>Bucha de 1/2"</t>
    </r>
  </si>
  <si>
    <r>
      <rPr>
        <sz val="11"/>
        <rFont val="Arial Narrow"/>
        <family val="2"/>
      </rPr>
      <t>E00008</t>
    </r>
  </si>
  <si>
    <r>
      <rPr>
        <sz val="11"/>
        <rFont val="Arial Narrow"/>
        <family val="2"/>
      </rPr>
      <t>Cabo de cobre 2,5mm2 -750V</t>
    </r>
  </si>
  <si>
    <r>
      <rPr>
        <sz val="11"/>
        <rFont val="Arial Narrow"/>
        <family val="2"/>
      </rPr>
      <t>E00019</t>
    </r>
  </si>
  <si>
    <r>
      <rPr>
        <sz val="11"/>
        <rFont val="Arial Narrow"/>
        <family val="2"/>
      </rPr>
      <t>Caixa de derivação 4"x2"- Plástica</t>
    </r>
  </si>
  <si>
    <r>
      <rPr>
        <sz val="11"/>
        <rFont val="Arial Narrow"/>
        <family val="2"/>
      </rPr>
      <t>280007</t>
    </r>
  </si>
  <si>
    <r>
      <rPr>
        <sz val="11"/>
        <rFont val="Arial Narrow"/>
        <family val="2"/>
      </rPr>
      <t>AUXILIAR DE ELETRICISTA COM ENCARGOS COMPLEMENTARES</t>
    </r>
  </si>
  <si>
    <r>
      <rPr>
        <b/>
        <sz val="11"/>
        <rFont val="Arial Narrow"/>
        <family val="2"/>
      </rPr>
      <t>3.12.2. 170701 - Ponto de força (tubul., fiaçao e disjuntor) acima de 200W (Pt)</t>
    </r>
  </si>
  <si>
    <r>
      <rPr>
        <sz val="11"/>
        <rFont val="Arial Narrow"/>
        <family val="2"/>
      </rPr>
      <t>E00002</t>
    </r>
  </si>
  <si>
    <r>
      <rPr>
        <sz val="11"/>
        <rFont val="Arial Narrow"/>
        <family val="2"/>
      </rPr>
      <t>Bucha e arruela de 1"-aluminio</t>
    </r>
  </si>
  <si>
    <r>
      <rPr>
        <sz val="11"/>
        <rFont val="Arial Narrow"/>
        <family val="2"/>
      </rPr>
      <t>E00006</t>
    </r>
  </si>
  <si>
    <r>
      <rPr>
        <sz val="11"/>
        <rFont val="Arial Narrow"/>
        <family val="2"/>
      </rPr>
      <t>Cabo de cobre 6.0 mm2 - 750V</t>
    </r>
  </si>
  <si>
    <r>
      <rPr>
        <sz val="11"/>
        <rFont val="Arial Narrow"/>
        <family val="2"/>
      </rPr>
      <t>E00015</t>
    </r>
  </si>
  <si>
    <r>
      <rPr>
        <sz val="11"/>
        <rFont val="Arial Narrow"/>
        <family val="2"/>
      </rPr>
      <t>Eletroduto PVC Rígido de 1"</t>
    </r>
  </si>
  <si>
    <r>
      <rPr>
        <sz val="11"/>
        <rFont val="Arial Narrow"/>
        <family val="2"/>
      </rPr>
      <t>E00087</t>
    </r>
  </si>
  <si>
    <r>
      <rPr>
        <sz val="11"/>
        <rFont val="Arial Narrow"/>
        <family val="2"/>
      </rPr>
      <t>Disjuntor 3P-30A</t>
    </r>
  </si>
  <si>
    <r>
      <rPr>
        <sz val="11"/>
        <rFont val="Arial Narrow"/>
        <family val="2"/>
      </rPr>
      <t>280005</t>
    </r>
  </si>
  <si>
    <r>
      <rPr>
        <sz val="11"/>
        <rFont val="Arial Narrow"/>
        <family val="2"/>
      </rPr>
      <t>AJUDANTE ESPECIALIZADO COM ENCARGOS COMPLEMENTARES</t>
    </r>
  </si>
  <si>
    <r>
      <rPr>
        <b/>
        <sz val="11"/>
        <rFont val="Arial Narrow"/>
        <family val="2"/>
      </rPr>
      <t>3.12.3. 97589 - LUMINÁRIA TIPO PLAFON EM PLÁSTICO, DE SOBREPOR, COM 1 LÂMPADA FLUORESCENTE DE 15 W, SEM REATOR - FORNECIMENTO E INSTALAÇÃO. AF_02/2020 (UN)</t>
    </r>
  </si>
  <si>
    <r>
      <rPr>
        <sz val="11"/>
        <rFont val="Arial Narrow"/>
        <family val="2"/>
      </rPr>
      <t>00038191</t>
    </r>
  </si>
  <si>
    <r>
      <rPr>
        <sz val="11"/>
        <rFont val="Arial Narrow"/>
        <family val="2"/>
      </rPr>
      <t>LAMPADA FLUORESCENTE COMPACTA 2U BRANCA 15 W, BASE E27 (127/220 V)</t>
    </r>
  </si>
  <si>
    <r>
      <rPr>
        <sz val="11"/>
        <rFont val="Arial Narrow"/>
        <family val="2"/>
      </rPr>
      <t>00038773</t>
    </r>
  </si>
  <si>
    <r>
      <rPr>
        <sz val="11"/>
        <rFont val="Arial Narrow"/>
        <family val="2"/>
      </rPr>
      <t>LUMINARIA DE TETO PLAFON/PLAFONIER EM PLASTICO COM BASE E27, POTENCIA MAXIMA 60 W (NAO INCLUI LAMPADA)</t>
    </r>
  </si>
  <si>
    <r>
      <rPr>
        <sz val="11"/>
        <rFont val="Arial Narrow"/>
        <family val="2"/>
      </rPr>
      <t>88247</t>
    </r>
  </si>
  <si>
    <r>
      <rPr>
        <sz val="11"/>
        <rFont val="Arial Narrow"/>
        <family val="2"/>
      </rPr>
      <t>88264</t>
    </r>
  </si>
  <si>
    <r>
      <rPr>
        <b/>
        <sz val="11"/>
        <rFont val="Arial Narrow"/>
        <family val="2"/>
      </rPr>
      <t>3.12.4. 97612 - LÂMPADA COMPACTA FLUORESCENTE DE 20 W, BASE E27 - FORNECIMENTO E INSTALAÇÃO. AF_02/2020 (UN)</t>
    </r>
  </si>
  <si>
    <r>
      <rPr>
        <sz val="11"/>
        <rFont val="Arial Narrow"/>
        <family val="2"/>
      </rPr>
      <t>00012295</t>
    </r>
  </si>
  <si>
    <r>
      <rPr>
        <sz val="11"/>
        <rFont val="Arial Narrow"/>
        <family val="2"/>
      </rPr>
      <t>SOQUETE DE BAQUELITE BASE E27, PARA LAMPADAS</t>
    </r>
  </si>
  <si>
    <r>
      <rPr>
        <sz val="11"/>
        <rFont val="Arial Narrow"/>
        <family val="2"/>
      </rPr>
      <t>00038780</t>
    </r>
  </si>
  <si>
    <r>
      <rPr>
        <sz val="11"/>
        <rFont val="Arial Narrow"/>
        <family val="2"/>
      </rPr>
      <t>LAMPADA FLUORESCENTE COMPACTA 3U BRANCA 20 W, BASE E27 (127/220 V)</t>
    </r>
  </si>
  <si>
    <r>
      <rPr>
        <b/>
        <sz val="11"/>
        <rFont val="Arial Narrow"/>
        <family val="2"/>
      </rPr>
      <t>4.1.1. 100776 - ESTRUTURA TRELIÇADA DE COBERTURA, TIPO ARCO, COM LIGAÇÕES PARAFUSADAS, INCLUSOS PERFIS METÁLICOS, CHAPAS METÁLICAS, MÃO DE OBRA E TRANSPORTE COM GUINDASTE - FORNECIMENTO E INSTALAÇÃO. AF_01/2020_P (KG)</t>
    </r>
  </si>
  <si>
    <r>
      <rPr>
        <sz val="11"/>
        <rFont val="Arial Narrow"/>
        <family val="2"/>
      </rPr>
      <t>00001334</t>
    </r>
  </si>
  <si>
    <r>
      <rPr>
        <sz val="11"/>
        <rFont val="Arial Narrow"/>
        <family val="2"/>
      </rPr>
      <t>CHAPA DE ACO GROSSA, ASTM A36, E = 5/8 " (15,88 MM) 124,49 KG/M2</t>
    </r>
  </si>
  <si>
    <r>
      <rPr>
        <sz val="11"/>
        <rFont val="Arial Narrow"/>
        <family val="2"/>
      </rPr>
      <t>00004777</t>
    </r>
  </si>
  <si>
    <r>
      <rPr>
        <sz val="11"/>
        <rFont val="Arial Narrow"/>
        <family val="2"/>
      </rPr>
      <t>CANTONEIRA ACO ABAS IGUAIS (QUALQUER BITOLA), ESPESSURA ENTRE 1/8" E 1/4"</t>
    </r>
  </si>
  <si>
    <r>
      <rPr>
        <sz val="11"/>
        <rFont val="Arial Narrow"/>
        <family val="2"/>
      </rPr>
      <t>00010966</t>
    </r>
  </si>
  <si>
    <r>
      <rPr>
        <sz val="11"/>
        <rFont val="Arial Narrow"/>
        <family val="2"/>
      </rPr>
      <t>PERFIL "U" DE ACO LAMINADO, "U" 152 X 15,6</t>
    </r>
  </si>
  <si>
    <r>
      <rPr>
        <sz val="11"/>
        <rFont val="Arial Narrow"/>
        <family val="2"/>
      </rPr>
      <t>00011977</t>
    </r>
  </si>
  <si>
    <r>
      <rPr>
        <sz val="11"/>
        <rFont val="Arial Narrow"/>
        <family val="2"/>
      </rPr>
      <t>CHUMBADOR DE ACO, DIAMETRO 1/2", COMPRIMENTO 75 MM</t>
    </r>
  </si>
  <si>
    <r>
      <rPr>
        <sz val="11"/>
        <rFont val="Arial Narrow"/>
        <family val="2"/>
      </rPr>
      <t>88240</t>
    </r>
  </si>
  <si>
    <r>
      <rPr>
        <sz val="11"/>
        <rFont val="Arial Narrow"/>
        <family val="2"/>
      </rPr>
      <t>AJUDANTE DE ESTRUTURA METÁLICA COM ENCARGOS COMPLEMENTARES</t>
    </r>
  </si>
  <si>
    <r>
      <rPr>
        <sz val="11"/>
        <rFont val="Arial Narrow"/>
        <family val="2"/>
      </rPr>
      <t>88278</t>
    </r>
  </si>
  <si>
    <r>
      <rPr>
        <sz val="11"/>
        <rFont val="Arial Narrow"/>
        <family val="2"/>
      </rPr>
      <t>MONTADOR DE ESTRUTURA METÁLICA COM ENCARGOS COMPLEMENTARES</t>
    </r>
  </si>
  <si>
    <r>
      <rPr>
        <sz val="11"/>
        <rFont val="Arial Narrow"/>
        <family val="2"/>
      </rPr>
      <t>93287</t>
    </r>
  </si>
  <si>
    <r>
      <rPr>
        <sz val="11"/>
        <rFont val="Arial Narrow"/>
        <family val="2"/>
      </rPr>
      <t>GUINDASTE HIDRÁULICO AUTOPROPELIDO, COM LANÇA TELESCÓPICA 40 M, CAPACIDADE MÁXIMA 60 T, POTÊNCIA 260 KW - CHP DIURNO. AF_03/2016</t>
    </r>
  </si>
  <si>
    <r>
      <rPr>
        <sz val="11"/>
        <rFont val="Arial Narrow"/>
        <family val="2"/>
      </rPr>
      <t>93288</t>
    </r>
  </si>
  <si>
    <r>
      <rPr>
        <sz val="11"/>
        <rFont val="Arial Narrow"/>
        <family val="2"/>
      </rPr>
      <t>GUINDASTE HIDRÁULICO AUTOPROPELIDO, COM LANÇA TELESCÓPICA 40 M, CAPACIDADE MÁXIMA 60 T, POTÊNCIA 260 KW - CHI DIURNO. AF_03/2016</t>
    </r>
  </si>
  <si>
    <r>
      <rPr>
        <sz val="11"/>
        <rFont val="Arial Narrow"/>
        <family val="2"/>
      </rPr>
      <t>100716</t>
    </r>
  </si>
  <si>
    <r>
      <rPr>
        <sz val="11"/>
        <rFont val="Arial Narrow"/>
        <family val="2"/>
      </rPr>
      <t>JATEAMENTO ABRASIVO COM GRANALHA DE AÇO EM PERFIL METÁLICO EM FÁBRICA. AF_01/2020</t>
    </r>
  </si>
  <si>
    <r>
      <rPr>
        <sz val="11"/>
        <rFont val="Arial Narrow"/>
        <family val="2"/>
      </rPr>
      <t>100719</t>
    </r>
  </si>
  <si>
    <r>
      <rPr>
        <sz val="11"/>
        <rFont val="Arial Narrow"/>
        <family val="2"/>
      </rPr>
      <t>PINTURA COM TINTA ALQUÍDICA DE FUNDO (TIPO ZARCÃO) PULVERIZADA SOBRE PERFIL METÁLICO EXECUTADO EM FÁBRICA (POR DEMÃO). AF_01/2020_P</t>
    </r>
  </si>
  <si>
    <r>
      <rPr>
        <b/>
        <sz val="11"/>
        <rFont val="Arial Narrow"/>
        <family val="2"/>
      </rPr>
      <t>4.1.2. 94228 - CALHA EM CHAPA DE AÇO GALVANIZADO NÚMERO 24, DESENVOLVIMENTO DE 50 CM, INCLUSO TRANSPORTE VERTICAL. AF_07/2019 (M)</t>
    </r>
  </si>
  <si>
    <r>
      <rPr>
        <sz val="11"/>
        <rFont val="Arial Narrow"/>
        <family val="2"/>
      </rPr>
      <t>00000142</t>
    </r>
  </si>
  <si>
    <r>
      <rPr>
        <sz val="11"/>
        <rFont val="Arial Narrow"/>
        <family val="2"/>
      </rPr>
      <t>SELANTE ELASTICO MONOCOMPONENTE A BASE DE POLIURETANO (PU) PARA JUNTAS DIVERSAS</t>
    </r>
  </si>
  <si>
    <r>
      <rPr>
        <sz val="11"/>
        <rFont val="Arial Narrow"/>
        <family val="2"/>
      </rPr>
      <t>310ML</t>
    </r>
  </si>
  <si>
    <r>
      <rPr>
        <sz val="11"/>
        <rFont val="Arial Narrow"/>
        <family val="2"/>
      </rPr>
      <t>00005061</t>
    </r>
  </si>
  <si>
    <r>
      <rPr>
        <sz val="11"/>
        <rFont val="Arial Narrow"/>
        <family val="2"/>
      </rPr>
      <t>PREGO DE ACO POLIDO COM CABECA 18 X 27 (2 1/2 X 10)</t>
    </r>
  </si>
  <si>
    <r>
      <rPr>
        <sz val="11"/>
        <rFont val="Arial Narrow"/>
        <family val="2"/>
      </rPr>
      <t>00005104</t>
    </r>
  </si>
  <si>
    <r>
      <rPr>
        <sz val="11"/>
        <rFont val="Arial Narrow"/>
        <family val="2"/>
      </rPr>
      <t>REBITE DE ALUMINIO VAZADO DE REPUXO, 3,2 X 8 MM (1KG = 1025 UNIDADES)</t>
    </r>
  </si>
  <si>
    <r>
      <rPr>
        <sz val="11"/>
        <rFont val="Arial Narrow"/>
        <family val="2"/>
      </rPr>
      <t>00013388</t>
    </r>
  </si>
  <si>
    <r>
      <rPr>
        <sz val="11"/>
        <rFont val="Arial Narrow"/>
        <family val="2"/>
      </rPr>
      <t>SOLDA EM BARRA DE ESTANHO-CHUMBO 50/50</t>
    </r>
  </si>
  <si>
    <r>
      <rPr>
        <sz val="11"/>
        <rFont val="Arial Narrow"/>
        <family val="2"/>
      </rPr>
      <t>00040783</t>
    </r>
  </si>
  <si>
    <r>
      <rPr>
        <sz val="11"/>
        <rFont val="Arial Narrow"/>
        <family val="2"/>
      </rPr>
      <t>CALHA QUADRADA DE CHAPA DE ACO GALVANIZADA NUM 24, CORTE 50 CM</t>
    </r>
  </si>
  <si>
    <r>
      <rPr>
        <sz val="11"/>
        <rFont val="Arial Narrow"/>
        <family val="2"/>
      </rPr>
      <t>88323</t>
    </r>
  </si>
  <si>
    <r>
      <rPr>
        <sz val="11"/>
        <rFont val="Arial Narrow"/>
        <family val="2"/>
      </rPr>
      <t>93281</t>
    </r>
  </si>
  <si>
    <r>
      <rPr>
        <sz val="11"/>
        <rFont val="Arial Narrow"/>
        <family val="2"/>
      </rPr>
      <t>GUINCHO ELÉTRICO DE COLUNA, CAPACIDADE 400 KG, COM MOTO FREIO, MOTOR TRIFÁSICO DE 1,25 CV - CHP DIURNO. AF_03/2016</t>
    </r>
  </si>
  <si>
    <r>
      <rPr>
        <sz val="11"/>
        <rFont val="Arial Narrow"/>
        <family val="2"/>
      </rPr>
      <t>93282</t>
    </r>
  </si>
  <si>
    <r>
      <rPr>
        <sz val="11"/>
        <rFont val="Arial Narrow"/>
        <family val="2"/>
      </rPr>
      <t>GUINCHO ELÉTRICO DE COLUNA, CAPACIDADE 400 KG, COM MOTO FREIO, MOTOR TRIFÁSICO DE 1,25 CV - CHI DIURNO. AF_03/2016</t>
    </r>
  </si>
  <si>
    <r>
      <rPr>
        <b/>
        <sz val="11"/>
        <rFont val="Arial Narrow"/>
        <family val="2"/>
      </rPr>
      <t>4.1.3. 91790 - (COMPOSIÇÃO REPRESENTATIVA) DO SERVIÇO DE INSTALAÇÃO DE TUBOS DE PVC, SÉRIE R, ÁGUA PLUVIAL, DN 100 MM (INSTALADO EM RAMAL DE ENCAMINHAMENTO, OU CONDUTORES VERTICAIS), INCLUSIVE CONEXÕES, CORTES E FIXAÇÕES, PARA PRÉDIOS. AF_10/2015 (M)</t>
    </r>
  </si>
  <si>
    <r>
      <rPr>
        <sz val="11"/>
        <rFont val="Arial Narrow"/>
        <family val="2"/>
      </rPr>
      <t>89512</t>
    </r>
  </si>
  <si>
    <r>
      <rPr>
        <sz val="11"/>
        <rFont val="Arial Narrow"/>
        <family val="2"/>
      </rPr>
      <t>TUBO PVC, SÉRIE R, ÁGUA PLUVIAL, DN 100 MM, FORNECIDO E INSTALADO EM RAMAL DE ENCAMINHAMENTO. AF_12/2014</t>
    </r>
  </si>
  <si>
    <r>
      <rPr>
        <sz val="11"/>
        <rFont val="Arial Narrow"/>
        <family val="2"/>
      </rPr>
      <t>89529</t>
    </r>
  </si>
  <si>
    <r>
      <rPr>
        <sz val="11"/>
        <rFont val="Arial Narrow"/>
        <family val="2"/>
      </rPr>
      <t>JOELHO 90 GRAUS, PVC, SERIE R, ÁGUA PLUVIAL, DN 100 MM, JUNTA ELÁSTICA, FORNECIDO E INSTALADO EM RAMAL DE ENCAMINHAMENTO. AF_12/2014</t>
    </r>
  </si>
  <si>
    <r>
      <rPr>
        <sz val="11"/>
        <rFont val="Arial Narrow"/>
        <family val="2"/>
      </rPr>
      <t>89554</t>
    </r>
  </si>
  <si>
    <r>
      <rPr>
        <sz val="11"/>
        <rFont val="Arial Narrow"/>
        <family val="2"/>
      </rPr>
      <t>LUVA SIMPLES, PVC, SERIE R, ÁGUA PLUVIAL, DN 100 MM, JUNTA ELÁSTICA, FORNECIDO E INSTALADO EM RAMAL DE ENCAMINHAMENTO. AF_12/2014</t>
    </r>
  </si>
  <si>
    <r>
      <rPr>
        <sz val="11"/>
        <rFont val="Arial Narrow"/>
        <family val="2"/>
      </rPr>
      <t>89559</t>
    </r>
  </si>
  <si>
    <r>
      <rPr>
        <sz val="11"/>
        <rFont val="Arial Narrow"/>
        <family val="2"/>
      </rPr>
      <t>TÊ DE INSPEÇÃO, PVC, SERIE R, ÁGUA PLUVIAL, DN 100 MM, JUNTA ELÁSTICA, FORNECIDO E INSTALADO EM RAMAL DE ENCAMINHAMENTO. AF_12/2014</t>
    </r>
  </si>
  <si>
    <r>
      <rPr>
        <sz val="11"/>
        <rFont val="Arial Narrow"/>
        <family val="2"/>
      </rPr>
      <t>89578</t>
    </r>
  </si>
  <si>
    <r>
      <rPr>
        <sz val="11"/>
        <rFont val="Arial Narrow"/>
        <family val="2"/>
      </rPr>
      <t>TUBO PVC, SÉRIE R, ÁGUA PLUVIAL, DN 100 MM, FORNECIDO E INSTALADO EM CONDUTORES VERTICAIS DE ÁGUAS PLUVIAIS. AF_12/2014</t>
    </r>
  </si>
  <si>
    <r>
      <rPr>
        <sz val="11"/>
        <rFont val="Arial Narrow"/>
        <family val="2"/>
      </rPr>
      <t>89584</t>
    </r>
  </si>
  <si>
    <r>
      <rPr>
        <sz val="11"/>
        <rFont val="Arial Narrow"/>
        <family val="2"/>
      </rPr>
      <t>JOELHO 90 GRAUS, PVC, SERIE R, ÁGUA PLUVIAL, DN 100 MM, JUNTA ELÁSTICA, FORNECIDO E INSTALADO EM CONDUTORES VERTICAIS DE ÁGUAS PLUVIAIS. AF_12/2014</t>
    </r>
  </si>
  <si>
    <r>
      <rPr>
        <sz val="11"/>
        <rFont val="Arial Narrow"/>
        <family val="2"/>
      </rPr>
      <t>89585</t>
    </r>
  </si>
  <si>
    <r>
      <rPr>
        <sz val="11"/>
        <rFont val="Arial Narrow"/>
        <family val="2"/>
      </rPr>
      <t>JOELHO 45 GRAUS, PVC, SERIE R, ÁGUA PLUVIAL, DN 100 MM, JUNTA ELÁSTICA, FORNECIDO E INSTALADO EM CONDUTORES VERTICAIS DE ÁGUAS PLUVIAIS. AF_12/2014</t>
    </r>
  </si>
  <si>
    <r>
      <rPr>
        <sz val="11"/>
        <rFont val="Arial Narrow"/>
        <family val="2"/>
      </rPr>
      <t>89669</t>
    </r>
  </si>
  <si>
    <r>
      <rPr>
        <sz val="11"/>
        <rFont val="Arial Narrow"/>
        <family val="2"/>
      </rPr>
      <t>LUVA SIMPLES, PVC, SERIE R, ÁGUA PLUVIAL, DN 100 MM, JUNTA ELÁSTICA, FORNECIDO E INSTALADO EM CONDUTORES VERTICAIS DE ÁGUAS PLUVIAIS. AF_12/2014</t>
    </r>
  </si>
  <si>
    <r>
      <rPr>
        <sz val="11"/>
        <rFont val="Arial Narrow"/>
        <family val="2"/>
      </rPr>
      <t>89673</t>
    </r>
  </si>
  <si>
    <r>
      <rPr>
        <sz val="11"/>
        <rFont val="Arial Narrow"/>
        <family val="2"/>
      </rPr>
      <t>REDUÇÃO EXCÊNTRICA, PVC, SERIE R, ÁGUA PLUVIAL, DN 100 X 75 MM, JUNTA ELÁSTICA, FORNECIDO E INSTALADO EM CONDUTORES VERTICAIS DE ÁGUAS PLUVIAIS. AF_12/2014</t>
    </r>
  </si>
  <si>
    <r>
      <rPr>
        <sz val="11"/>
        <rFont val="Arial Narrow"/>
        <family val="2"/>
      </rPr>
      <t>89675</t>
    </r>
  </si>
  <si>
    <r>
      <rPr>
        <sz val="11"/>
        <rFont val="Arial Narrow"/>
        <family val="2"/>
      </rPr>
      <t>TÊ DE INSPEÇÃO, PVC, SERIE R, ÁGUA PLUVIAL, DN 100 MM, JUNTA ELÁSTICA, FORNECIDO E INSTALADO EM CONDUTORES VERTICAIS DE ÁGUAS PLUVIAIS. AF_12/2014</t>
    </r>
  </si>
  <si>
    <r>
      <rPr>
        <sz val="11"/>
        <rFont val="Arial Narrow"/>
        <family val="2"/>
      </rPr>
      <t>89681</t>
    </r>
  </si>
  <si>
    <r>
      <rPr>
        <sz val="11"/>
        <rFont val="Arial Narrow"/>
        <family val="2"/>
      </rPr>
      <t>REDUÇÃO EXCÊNTRICA, PVC, SERIE R, ÁGUA PLUVIAL, DN 150 X 100 MM, JUNTA ELÁSTICA, FORNECIDO E INSTALADO EM CONDUTORES VERTICAIS DE ÁGUAS PLUVIAIS. AF_12/2014</t>
    </r>
  </si>
  <si>
    <r>
      <rPr>
        <sz val="11"/>
        <rFont val="Arial Narrow"/>
        <family val="2"/>
      </rPr>
      <t>89690</t>
    </r>
  </si>
  <si>
    <r>
      <rPr>
        <sz val="11"/>
        <rFont val="Arial Narrow"/>
        <family val="2"/>
      </rPr>
      <t>JUNÇÃO SIMPLES, PVC, SERIE R, ÁGUA PLUVIAL, DN 100 X 100 MM, JUNTA ELÁSTICA, FORNECIDO E INSTALADO EM CONDUTORES VERTICAIS DE ÁGUAS PLUVIAIS. AF_12/2014</t>
    </r>
  </si>
  <si>
    <r>
      <rPr>
        <sz val="11"/>
        <rFont val="Arial Narrow"/>
        <family val="2"/>
      </rPr>
      <t>89699</t>
    </r>
  </si>
  <si>
    <r>
      <rPr>
        <sz val="11"/>
        <rFont val="Arial Narrow"/>
        <family val="2"/>
      </rPr>
      <t>JUNÇÃO SIMPLES, PVC, SERIE R, ÁGUA PLUVIAL, DN 150 X 100 MM, JUNTA ELÁSTICA, FORNECIDO E INSTALADO EM CONDUTORES VERTICAIS DE ÁGUAS PLUVIAIS. AF_12/2014</t>
    </r>
  </si>
  <si>
    <r>
      <rPr>
        <sz val="11"/>
        <rFont val="Arial Narrow"/>
        <family val="2"/>
      </rPr>
      <t>90438</t>
    </r>
  </si>
  <si>
    <r>
      <rPr>
        <sz val="11"/>
        <rFont val="Arial Narrow"/>
        <family val="2"/>
      </rPr>
      <t>FURO EM ALVENARIA PARA DIÂMETROS MAIORES QUE 75 MM. AF_05/2015</t>
    </r>
  </si>
  <si>
    <r>
      <rPr>
        <sz val="11"/>
        <rFont val="Arial Narrow"/>
        <family val="2"/>
      </rPr>
      <t>90455</t>
    </r>
  </si>
  <si>
    <r>
      <rPr>
        <sz val="11"/>
        <rFont val="Arial Narrow"/>
        <family val="2"/>
      </rPr>
      <t>PASSANTE TIPO TUBO DE DIÂMETRO MAIOR QUE 75 MM, FIXADO EM LAJE. AF_05/2015</t>
    </r>
  </si>
  <si>
    <r>
      <rPr>
        <sz val="11"/>
        <rFont val="Arial Narrow"/>
        <family val="2"/>
      </rPr>
      <t>91187</t>
    </r>
  </si>
  <si>
    <r>
      <rPr>
        <sz val="11"/>
        <rFont val="Arial Narrow"/>
        <family val="2"/>
      </rPr>
      <t>FIXAÇÃO DE TUBOS HORIZONTAIS DE PVC, CPVC OU COBRE DIÂMETROS MAIORES QUE 75 MM COM ABRAÇADEIRA METÁLICA FLEXÍVEL 18 MM, FIXADA DIRETAMENTE NA LAJE. AF_05/2015</t>
    </r>
  </si>
  <si>
    <r>
      <rPr>
        <sz val="11"/>
        <rFont val="Arial Narrow"/>
        <family val="2"/>
      </rPr>
      <t>91192</t>
    </r>
  </si>
  <si>
    <r>
      <rPr>
        <sz val="11"/>
        <rFont val="Arial Narrow"/>
        <family val="2"/>
      </rPr>
      <t>CHUMBAMENTO PONTUAL EM PASSAGEM DE TUBO COM DIÂMETRO MAIOR QUE 75 MM. AF_05/2015</t>
    </r>
  </si>
  <si>
    <r>
      <rPr>
        <b/>
        <sz val="11"/>
        <rFont val="Arial Narrow"/>
        <family val="2"/>
      </rPr>
      <t>4.2.2. 090623 - Portão tubo/tela arame galv.c/ferragens (incl.pint.anti-corrosiva) (M2)</t>
    </r>
  </si>
  <si>
    <r>
      <rPr>
        <sz val="11"/>
        <rFont val="Arial Narrow"/>
        <family val="2"/>
      </rPr>
      <t>D00235</t>
    </r>
  </si>
  <si>
    <r>
      <rPr>
        <sz val="11"/>
        <rFont val="Arial Narrow"/>
        <family val="2"/>
      </rPr>
      <t xml:space="preserve">Portão tubo fo go tela arame galv. c/ ferr.-(incl.pint.anti-corrosiva) </t>
    </r>
  </si>
  <si>
    <r>
      <rPr>
        <sz val="11"/>
        <rFont val="Arial Narrow"/>
        <family val="2"/>
      </rPr>
      <t>110142</t>
    </r>
  </si>
  <si>
    <r>
      <rPr>
        <sz val="11"/>
        <rFont val="Arial Narrow"/>
        <family val="2"/>
      </rPr>
      <t>Argamassa de cimento e areia 1:6</t>
    </r>
  </si>
  <si>
    <r>
      <rPr>
        <b/>
        <sz val="11"/>
        <rFont val="Arial Narrow"/>
        <family val="2"/>
      </rPr>
      <t>4.2.3. D00255 - Tela alambrado arame galvanizado fio 12 # 2" (M2)</t>
    </r>
  </si>
  <si>
    <r>
      <rPr>
        <b/>
        <sz val="11"/>
        <rFont val="Arial Narrow"/>
        <family val="2"/>
      </rPr>
      <t>4.4.1. 110644 - Revestimento Cerâmico Padrão Médio (M2)</t>
    </r>
  </si>
  <si>
    <r>
      <rPr>
        <b/>
        <sz val="11"/>
        <rFont val="Arial Narrow"/>
        <family val="2"/>
      </rPr>
      <t>4.5.1. 88489 - APLICAÇÃO MANUAL DE PINTURA COM TINTA LÁTEX ACRÍLICA EM PAREDES, DUAS DEMÃOS. AF_06/2014 (M2)</t>
    </r>
  </si>
  <si>
    <r>
      <rPr>
        <b/>
        <sz val="11"/>
        <rFont val="Arial Narrow"/>
        <family val="2"/>
      </rPr>
      <t>4.5.2. 150302 - Esmalte s/ ferro (superf. lisa) (M2)</t>
    </r>
  </si>
  <si>
    <r>
      <rPr>
        <sz val="11"/>
        <rFont val="Arial Narrow"/>
        <family val="2"/>
      </rPr>
      <t>D00141</t>
    </r>
  </si>
  <si>
    <r>
      <rPr>
        <sz val="11"/>
        <rFont val="Arial Narrow"/>
        <family val="2"/>
      </rPr>
      <t>Lixa p/ ferro</t>
    </r>
  </si>
  <si>
    <r>
      <rPr>
        <b/>
        <sz val="11"/>
        <rFont val="Arial Narrow"/>
        <family val="2"/>
      </rPr>
      <t>4.6.1. 171491 - Revisão de ponto de luz (Pt)</t>
    </r>
  </si>
  <si>
    <r>
      <rPr>
        <sz val="11"/>
        <rFont val="Arial Narrow"/>
        <family val="2"/>
      </rPr>
      <t>E00020</t>
    </r>
  </si>
  <si>
    <r>
      <rPr>
        <sz val="11"/>
        <rFont val="Arial Narrow"/>
        <family val="2"/>
      </rPr>
      <t>Fita isolante</t>
    </r>
  </si>
  <si>
    <t>4.6.2. 170975 - Refletor aluminio c/ lâmp mista 250W E-27 (UN)</t>
  </si>
  <si>
    <t>E00653</t>
  </si>
  <si>
    <t>Refletor aluminio c/ lâmp mista 250W E-27</t>
  </si>
  <si>
    <r>
      <rPr>
        <b/>
        <sz val="11"/>
        <rFont val="Arial Narrow"/>
        <family val="2"/>
      </rPr>
      <t>4.7.1. 260213 - Muro em alvenaria,rebocado e pintado 2 faces(h=2.0m) (M)</t>
    </r>
  </si>
  <si>
    <r>
      <rPr>
        <sz val="11"/>
        <rFont val="Arial Narrow"/>
        <family val="2"/>
      </rPr>
      <t>010269</t>
    </r>
  </si>
  <si>
    <r>
      <rPr>
        <sz val="11"/>
        <rFont val="Arial Narrow"/>
        <family val="2"/>
      </rPr>
      <t>Locação planimetrica de linha</t>
    </r>
  </si>
  <si>
    <r>
      <rPr>
        <sz val="11"/>
        <rFont val="Arial Narrow"/>
        <family val="2"/>
      </rPr>
      <t>040025</t>
    </r>
  </si>
  <si>
    <r>
      <rPr>
        <sz val="11"/>
        <rFont val="Arial Narrow"/>
        <family val="2"/>
      </rPr>
      <t>Fundação corrida com seixo</t>
    </r>
  </si>
  <si>
    <r>
      <rPr>
        <sz val="11"/>
        <rFont val="Arial Narrow"/>
        <family val="2"/>
      </rPr>
      <t>040026</t>
    </r>
  </si>
  <si>
    <r>
      <rPr>
        <sz val="11"/>
        <rFont val="Arial Narrow"/>
        <family val="2"/>
      </rPr>
      <t>Baldrame em concreto</t>
    </r>
  </si>
  <si>
    <r>
      <rPr>
        <sz val="11"/>
        <rFont val="Arial Narrow"/>
        <family val="2"/>
      </rPr>
      <t>110143</t>
    </r>
  </si>
  <si>
    <r>
      <rPr>
        <sz val="11"/>
        <rFont val="Arial Narrow"/>
        <family val="2"/>
      </rPr>
      <t>Chapisco de cimento e areia no traço 1:3</t>
    </r>
  </si>
  <si>
    <r>
      <rPr>
        <sz val="11"/>
        <rFont val="Arial Narrow"/>
        <family val="2"/>
      </rPr>
      <t>110763</t>
    </r>
  </si>
  <si>
    <r>
      <rPr>
        <sz val="11"/>
        <rFont val="Arial Narrow"/>
        <family val="2"/>
      </rPr>
      <t>Reboco com argamassa 1:6:Adit. Plast.</t>
    </r>
  </si>
  <si>
    <r>
      <rPr>
        <sz val="11"/>
        <rFont val="Arial Narrow"/>
        <family val="2"/>
      </rPr>
      <t>150125</t>
    </r>
  </si>
  <si>
    <r>
      <rPr>
        <sz val="11"/>
        <rFont val="Arial Narrow"/>
        <family val="2"/>
      </rPr>
      <t>PVA externa sem superf. preparada</t>
    </r>
  </si>
  <si>
    <r>
      <rPr>
        <b/>
        <sz val="11"/>
        <rFont val="Arial Narrow"/>
        <family val="2"/>
      </rPr>
      <t>4.7.2. 270220 - Limpeza geral e entrega da obra (M2)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</si>
</sst>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(* #,##0.00_);_(* \(#,##0.00\);_(* &quot;-&quot;??_);_(@_)"/>
    <numFmt numFmtId="166" formatCode="_(* #,##0.000_);_(* \(#,##0.000\);_(* &quot;-&quot;??_);_(@_)"/>
    <numFmt numFmtId="167" formatCode="###,###,##0.00"/>
    <numFmt numFmtId="168" formatCode="#,##0.00000000"/>
  </numFmts>
  <fonts count="38">
    <font>
      <sz val="11"/>
      <color theme="1"/>
      <name val="Calibri"/>
      <family val="2"/>
      <scheme val="minor"/>
    </font>
    <font>
      <b/>
      <sz val="7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1"/>
      <color rgb="FF000000"/>
      <name val="Arial"/>
      <family val="2"/>
    </font>
    <font>
      <b/>
      <sz val="9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sz val="11"/>
      <name val="Arial Narrow"/>
      <family val="2"/>
    </font>
    <font>
      <sz val="11"/>
      <color rgb="FF000000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28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</font>
    <font>
      <b/>
      <sz val="9"/>
      <color indexed="81"/>
      <name val="Tahoma"/>
      <family val="2"/>
    </font>
    <font>
      <b/>
      <sz val="14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0"/>
      <name val="Arial Narrow"/>
      <family val="2"/>
    </font>
    <font>
      <sz val="9"/>
      <name val="Arial"/>
      <family val="2"/>
    </font>
    <font>
      <b/>
      <sz val="16"/>
      <name val="Arial Narrow"/>
      <family val="2"/>
    </font>
    <font>
      <sz val="9"/>
      <color rgb="FF000000"/>
      <name val="SansSerif"/>
      <family val="2"/>
    </font>
  </fonts>
  <fills count="20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CCC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theme="6" tint="0.59999389629810485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14" borderId="1"/>
    <xf numFmtId="0" fontId="12" fillId="14" borderId="1"/>
    <xf numFmtId="9" fontId="12" fillId="14" borderId="1" applyFont="0" applyFill="0" applyBorder="0" applyAlignment="0" applyProtection="0"/>
    <xf numFmtId="44" fontId="12" fillId="14" borderId="1" applyFont="0" applyFill="0" applyBorder="0" applyAlignment="0" applyProtection="0"/>
    <xf numFmtId="165" fontId="12" fillId="14" borderId="1" applyFont="0" applyFill="0" applyBorder="0" applyAlignment="0" applyProtection="0"/>
    <xf numFmtId="0" fontId="2" fillId="14" borderId="1"/>
  </cellStyleXfs>
  <cellXfs count="201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4" fillId="8" borderId="2" xfId="0" applyNumberFormat="1" applyFont="1" applyFill="1" applyBorder="1" applyAlignment="1" applyProtection="1">
      <alignment horizontal="right" vertical="center" wrapText="1"/>
    </xf>
    <xf numFmtId="0" fontId="10" fillId="14" borderId="3" xfId="0" applyFont="1" applyFill="1" applyBorder="1" applyAlignment="1">
      <alignment horizontal="left" vertical="center" wrapText="1"/>
    </xf>
    <xf numFmtId="0" fontId="10" fillId="14" borderId="3" xfId="0" applyFont="1" applyFill="1" applyBorder="1" applyAlignment="1">
      <alignment horizontal="center" vertical="center" wrapText="1"/>
    </xf>
    <xf numFmtId="0" fontId="10" fillId="14" borderId="3" xfId="0" applyFont="1" applyFill="1" applyBorder="1" applyAlignment="1">
      <alignment horizontal="justify" vertical="center" wrapText="1"/>
    </xf>
    <xf numFmtId="4" fontId="10" fillId="14" borderId="3" xfId="0" applyNumberFormat="1" applyFont="1" applyFill="1" applyBorder="1" applyAlignment="1">
      <alignment horizontal="right" vertical="center" wrapText="1"/>
    </xf>
    <xf numFmtId="0" fontId="5" fillId="14" borderId="1" xfId="1" applyFont="1" applyAlignment="1">
      <alignment wrapText="1"/>
    </xf>
    <xf numFmtId="0" fontId="12" fillId="14" borderId="1" xfId="2"/>
    <xf numFmtId="0" fontId="5" fillId="14" borderId="1" xfId="1" applyFont="1" applyAlignment="1">
      <alignment vertical="center"/>
    </xf>
    <xf numFmtId="0" fontId="5" fillId="14" borderId="1" xfId="1" applyFont="1" applyAlignment="1">
      <alignment vertical="center" wrapText="1"/>
    </xf>
    <xf numFmtId="0" fontId="14" fillId="16" borderId="17" xfId="2" applyFont="1" applyFill="1" applyBorder="1" applyAlignment="1">
      <alignment horizontal="center" vertical="center"/>
    </xf>
    <xf numFmtId="9" fontId="16" fillId="14" borderId="17" xfId="3" applyFont="1" applyBorder="1" applyAlignment="1">
      <alignment vertical="center"/>
    </xf>
    <xf numFmtId="9" fontId="16" fillId="14" borderId="18" xfId="3" applyFont="1" applyBorder="1" applyAlignment="1">
      <alignment vertical="center"/>
    </xf>
    <xf numFmtId="43" fontId="16" fillId="14" borderId="17" xfId="2" applyNumberFormat="1" applyFont="1" applyBorder="1" applyAlignment="1">
      <alignment vertical="center"/>
    </xf>
    <xf numFmtId="43" fontId="16" fillId="14" borderId="20" xfId="2" applyNumberFormat="1" applyFont="1" applyBorder="1" applyAlignment="1">
      <alignment vertical="center"/>
    </xf>
    <xf numFmtId="43" fontId="16" fillId="14" borderId="1" xfId="2" applyNumberFormat="1" applyFont="1" applyAlignment="1">
      <alignment vertical="center"/>
    </xf>
    <xf numFmtId="43" fontId="15" fillId="17" borderId="17" xfId="2" applyNumberFormat="1" applyFont="1" applyFill="1" applyBorder="1" applyAlignment="1">
      <alignment vertical="center"/>
    </xf>
    <xf numFmtId="164" fontId="16" fillId="14" borderId="17" xfId="3" applyNumberFormat="1" applyFont="1" applyBorder="1" applyAlignment="1">
      <alignment vertical="center"/>
    </xf>
    <xf numFmtId="164" fontId="16" fillId="14" borderId="24" xfId="3" applyNumberFormat="1" applyFont="1" applyBorder="1" applyAlignment="1">
      <alignment vertical="center"/>
    </xf>
    <xf numFmtId="43" fontId="16" fillId="14" borderId="24" xfId="2" applyNumberFormat="1" applyFont="1" applyBorder="1" applyAlignment="1">
      <alignment vertical="center"/>
    </xf>
    <xf numFmtId="164" fontId="16" fillId="14" borderId="17" xfId="2" applyNumberFormat="1" applyFont="1" applyBorder="1" applyAlignment="1">
      <alignment vertical="center"/>
    </xf>
    <xf numFmtId="164" fontId="16" fillId="14" borderId="20" xfId="2" applyNumberFormat="1" applyFont="1" applyBorder="1" applyAlignment="1">
      <alignment vertical="center"/>
    </xf>
    <xf numFmtId="0" fontId="15" fillId="16" borderId="13" xfId="2" applyFont="1" applyFill="1" applyBorder="1" applyAlignment="1">
      <alignment horizontal="center" vertical="center"/>
    </xf>
    <xf numFmtId="44" fontId="15" fillId="14" borderId="17" xfId="4" applyFont="1" applyBorder="1" applyAlignment="1">
      <alignment vertical="center"/>
    </xf>
    <xf numFmtId="0" fontId="8" fillId="5" borderId="3" xfId="0" applyNumberFormat="1" applyFont="1" applyFill="1" applyBorder="1" applyAlignment="1" applyProtection="1">
      <alignment horizontal="center" vertical="center" wrapText="1"/>
    </xf>
    <xf numFmtId="0" fontId="9" fillId="5" borderId="3" xfId="0" applyNumberFormat="1" applyFont="1" applyFill="1" applyBorder="1" applyAlignment="1" applyProtection="1">
      <alignment horizontal="center" vertical="center" wrapText="1"/>
    </xf>
    <xf numFmtId="0" fontId="8" fillId="6" borderId="3" xfId="0" applyNumberFormat="1" applyFont="1" applyFill="1" applyBorder="1" applyAlignment="1" applyProtection="1">
      <alignment horizontal="left" vertical="center" wrapText="1"/>
    </xf>
    <xf numFmtId="0" fontId="8" fillId="7" borderId="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" xfId="0" applyFont="1" applyBorder="1"/>
    <xf numFmtId="0" fontId="10" fillId="9" borderId="3" xfId="0" applyNumberFormat="1" applyFont="1" applyFill="1" applyBorder="1" applyAlignment="1" applyProtection="1">
      <alignment horizontal="left" vertical="center" wrapText="1"/>
    </xf>
    <xf numFmtId="0" fontId="10" fillId="10" borderId="3" xfId="0" applyNumberFormat="1" applyFont="1" applyFill="1" applyBorder="1" applyAlignment="1" applyProtection="1">
      <alignment horizontal="center" vertical="center" wrapText="1"/>
    </xf>
    <xf numFmtId="0" fontId="10" fillId="11" borderId="3" xfId="0" applyNumberFormat="1" applyFont="1" applyFill="1" applyBorder="1" applyAlignment="1" applyProtection="1">
      <alignment horizontal="justify" vertical="center" wrapText="1"/>
    </xf>
    <xf numFmtId="4" fontId="10" fillId="12" borderId="3" xfId="0" applyNumberFormat="1" applyFont="1" applyFill="1" applyBorder="1" applyAlignment="1" applyProtection="1">
      <alignment horizontal="right" vertical="center" wrapText="1"/>
    </xf>
    <xf numFmtId="4" fontId="8" fillId="8" borderId="3" xfId="0" applyNumberFormat="1" applyFont="1" applyFill="1" applyBorder="1" applyAlignment="1" applyProtection="1">
      <alignment horizontal="right" vertical="center" wrapText="1"/>
    </xf>
    <xf numFmtId="0" fontId="0" fillId="0" borderId="3" xfId="0" applyBorder="1"/>
    <xf numFmtId="0" fontId="6" fillId="2" borderId="3" xfId="0" applyNumberFormat="1" applyFont="1" applyFill="1" applyBorder="1" applyAlignment="1" applyProtection="1">
      <alignment wrapText="1"/>
      <protection locked="0"/>
    </xf>
    <xf numFmtId="0" fontId="8" fillId="14" borderId="3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3" xfId="0" applyNumberFormat="1" applyFont="1" applyBorder="1"/>
    <xf numFmtId="0" fontId="17" fillId="18" borderId="26" xfId="2" applyFont="1" applyFill="1" applyBorder="1" applyAlignment="1">
      <alignment vertical="center"/>
    </xf>
    <xf numFmtId="0" fontId="17" fillId="18" borderId="8" xfId="2" applyFont="1" applyFill="1" applyBorder="1" applyAlignment="1">
      <alignment vertical="center"/>
    </xf>
    <xf numFmtId="0" fontId="17" fillId="18" borderId="27" xfId="2" applyFont="1" applyFill="1" applyBorder="1" applyAlignment="1">
      <alignment vertical="center"/>
    </xf>
    <xf numFmtId="0" fontId="19" fillId="14" borderId="1" xfId="2" applyFont="1" applyAlignment="1">
      <alignment horizontal="center" vertical="center" wrapText="1"/>
    </xf>
    <xf numFmtId="0" fontId="20" fillId="14" borderId="1" xfId="2" applyFont="1"/>
    <xf numFmtId="10" fontId="0" fillId="14" borderId="30" xfId="3" applyNumberFormat="1" applyFont="1" applyBorder="1"/>
    <xf numFmtId="0" fontId="21" fillId="14" borderId="31" xfId="2" applyFont="1" applyBorder="1"/>
    <xf numFmtId="166" fontId="21" fillId="14" borderId="30" xfId="5" applyNumberFormat="1" applyFont="1" applyBorder="1"/>
    <xf numFmtId="0" fontId="21" fillId="14" borderId="32" xfId="2" applyFont="1" applyBorder="1"/>
    <xf numFmtId="0" fontId="21" fillId="14" borderId="9" xfId="2" applyFont="1" applyBorder="1"/>
    <xf numFmtId="10" fontId="0" fillId="14" borderId="1" xfId="3" applyNumberFormat="1" applyFont="1" applyBorder="1"/>
    <xf numFmtId="0" fontId="12" fillId="14" borderId="1" xfId="2" applyAlignment="1">
      <alignment horizontal="center"/>
    </xf>
    <xf numFmtId="0" fontId="22" fillId="14" borderId="1" xfId="2" applyFont="1"/>
    <xf numFmtId="10" fontId="22" fillId="14" borderId="1" xfId="3" applyNumberFormat="1" applyFont="1"/>
    <xf numFmtId="0" fontId="24" fillId="14" borderId="1" xfId="2" applyFont="1" applyAlignment="1">
      <alignment vertical="center"/>
    </xf>
    <xf numFmtId="0" fontId="26" fillId="14" borderId="1" xfId="2" applyFont="1" applyAlignment="1">
      <alignment vertical="center"/>
    </xf>
    <xf numFmtId="0" fontId="28" fillId="14" borderId="2" xfId="2" applyFont="1" applyBorder="1" applyAlignment="1">
      <alignment horizontal="center" vertical="center" wrapText="1"/>
    </xf>
    <xf numFmtId="0" fontId="29" fillId="14" borderId="2" xfId="2" applyFont="1" applyBorder="1" applyAlignment="1">
      <alignment horizontal="center" vertical="center" wrapText="1"/>
    </xf>
    <xf numFmtId="0" fontId="30" fillId="14" borderId="1" xfId="2" applyFont="1" applyAlignment="1" applyProtection="1">
      <alignment wrapText="1"/>
      <protection locked="0"/>
    </xf>
    <xf numFmtId="0" fontId="28" fillId="14" borderId="2" xfId="2" applyFont="1" applyBorder="1" applyAlignment="1">
      <alignment horizontal="center" vertical="top" wrapText="1"/>
    </xf>
    <xf numFmtId="0" fontId="28" fillId="14" borderId="2" xfId="2" applyFont="1" applyBorder="1" applyAlignment="1">
      <alignment horizontal="left" vertical="top" wrapText="1"/>
    </xf>
    <xf numFmtId="0" fontId="31" fillId="14" borderId="2" xfId="2" applyFont="1" applyBorder="1" applyAlignment="1">
      <alignment horizontal="center" vertical="top" wrapText="1"/>
    </xf>
    <xf numFmtId="0" fontId="31" fillId="14" borderId="2" xfId="2" applyFont="1" applyBorder="1" applyAlignment="1">
      <alignment horizontal="left" vertical="top" wrapText="1"/>
    </xf>
    <xf numFmtId="167" fontId="31" fillId="14" borderId="2" xfId="2" applyNumberFormat="1" applyFont="1" applyBorder="1" applyAlignment="1">
      <alignment horizontal="right" vertical="top" wrapText="1"/>
    </xf>
    <xf numFmtId="4" fontId="31" fillId="14" borderId="2" xfId="2" applyNumberFormat="1" applyFont="1" applyBorder="1" applyAlignment="1">
      <alignment horizontal="right" vertical="top" wrapText="1"/>
    </xf>
    <xf numFmtId="0" fontId="28" fillId="14" borderId="2" xfId="2" applyFont="1" applyBorder="1" applyAlignment="1">
      <alignment horizontal="right" vertical="center" wrapText="1"/>
    </xf>
    <xf numFmtId="4" fontId="28" fillId="14" borderId="2" xfId="2" applyNumberFormat="1" applyFont="1" applyBorder="1" applyAlignment="1">
      <alignment horizontal="right" vertical="top" wrapText="1"/>
    </xf>
    <xf numFmtId="0" fontId="28" fillId="14" borderId="34" xfId="2" applyFont="1" applyBorder="1" applyAlignment="1">
      <alignment horizontal="right" vertical="center" wrapText="1"/>
    </xf>
    <xf numFmtId="4" fontId="28" fillId="14" borderId="34" xfId="2" applyNumberFormat="1" applyFont="1" applyBorder="1" applyAlignment="1">
      <alignment horizontal="right" vertical="top" wrapText="1"/>
    </xf>
    <xf numFmtId="4" fontId="28" fillId="14" borderId="3" xfId="2" applyNumberFormat="1" applyFont="1" applyBorder="1" applyAlignment="1" applyProtection="1">
      <alignment vertical="center" wrapText="1"/>
      <protection locked="0"/>
    </xf>
    <xf numFmtId="4" fontId="33" fillId="14" borderId="3" xfId="2" applyNumberFormat="1" applyFont="1" applyBorder="1" applyAlignment="1" applyProtection="1">
      <alignment wrapText="1"/>
      <protection locked="0"/>
    </xf>
    <xf numFmtId="0" fontId="11" fillId="14" borderId="3" xfId="0" applyFont="1" applyFill="1" applyBorder="1" applyAlignment="1">
      <alignment horizontal="left" vertical="center" wrapText="1"/>
    </xf>
    <xf numFmtId="0" fontId="34" fillId="0" borderId="1" xfId="0" applyFont="1" applyBorder="1"/>
    <xf numFmtId="43" fontId="34" fillId="0" borderId="35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left" vertical="justify"/>
    </xf>
    <xf numFmtId="0" fontId="0" fillId="0" borderId="8" xfId="0" applyBorder="1"/>
    <xf numFmtId="0" fontId="12" fillId="0" borderId="35" xfId="0" applyFont="1" applyBorder="1" applyAlignment="1"/>
    <xf numFmtId="0" fontId="35" fillId="0" borderId="6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right"/>
    </xf>
    <xf numFmtId="0" fontId="12" fillId="0" borderId="35" xfId="0" applyFont="1" applyBorder="1" applyAlignment="1">
      <alignment horizontal="right"/>
    </xf>
    <xf numFmtId="0" fontId="12" fillId="0" borderId="6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34" fillId="0" borderId="1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8" fillId="13" borderId="3" xfId="0" applyNumberFormat="1" applyFont="1" applyFill="1" applyBorder="1" applyAlignment="1" applyProtection="1">
      <alignment horizontal="right" vertical="center" wrapText="1"/>
    </xf>
    <xf numFmtId="0" fontId="8" fillId="14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8" fillId="6" borderId="3" xfId="0" applyNumberFormat="1" applyFont="1" applyFill="1" applyBorder="1" applyAlignment="1" applyProtection="1">
      <alignment horizontal="left" vertical="center" wrapText="1"/>
    </xf>
    <xf numFmtId="0" fontId="8" fillId="7" borderId="3" xfId="0" applyNumberFormat="1" applyFont="1" applyFill="1" applyBorder="1" applyAlignment="1" applyProtection="1">
      <alignment horizontal="left" vertical="center" wrapText="1"/>
      <protection locked="0"/>
    </xf>
    <xf numFmtId="0" fontId="1" fillId="3" borderId="1" xfId="0" applyNumberFormat="1" applyFont="1" applyFill="1" applyBorder="1" applyAlignment="1" applyProtection="1">
      <alignment horizontal="right" vertical="center" wrapText="1"/>
    </xf>
    <xf numFmtId="0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15" fillId="14" borderId="25" xfId="2" applyFont="1" applyBorder="1" applyAlignment="1">
      <alignment horizontal="center" vertical="center"/>
    </xf>
    <xf numFmtId="0" fontId="15" fillId="14" borderId="13" xfId="2" applyFont="1" applyBorder="1" applyAlignment="1">
      <alignment horizontal="center" vertical="center"/>
    </xf>
    <xf numFmtId="0" fontId="15" fillId="14" borderId="14" xfId="2" applyFont="1" applyBorder="1" applyAlignment="1">
      <alignment horizontal="center" vertical="center"/>
    </xf>
    <xf numFmtId="0" fontId="15" fillId="16" borderId="18" xfId="2" applyFont="1" applyFill="1" applyBorder="1" applyAlignment="1">
      <alignment horizontal="center" vertical="center"/>
    </xf>
    <xf numFmtId="0" fontId="15" fillId="16" borderId="24" xfId="2" applyFont="1" applyFill="1" applyBorder="1" applyAlignment="1">
      <alignment horizontal="center" vertical="center"/>
    </xf>
    <xf numFmtId="0" fontId="15" fillId="16" borderId="20" xfId="2" applyFont="1" applyFill="1" applyBorder="1" applyAlignment="1">
      <alignment horizontal="center" vertical="center"/>
    </xf>
    <xf numFmtId="0" fontId="15" fillId="16" borderId="25" xfId="2" applyFont="1" applyFill="1" applyBorder="1" applyAlignment="1">
      <alignment horizontal="center" vertical="center"/>
    </xf>
    <xf numFmtId="0" fontId="15" fillId="16" borderId="13" xfId="2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5" fillId="14" borderId="18" xfId="2" applyFont="1" applyBorder="1" applyAlignment="1">
      <alignment horizontal="center" vertical="center"/>
    </xf>
    <xf numFmtId="0" fontId="15" fillId="14" borderId="20" xfId="2" applyFont="1" applyBorder="1" applyAlignment="1">
      <alignment horizontal="center" vertical="center"/>
    </xf>
    <xf numFmtId="49" fontId="15" fillId="14" borderId="11" xfId="2" applyNumberFormat="1" applyFont="1" applyBorder="1" applyAlignment="1">
      <alignment horizontal="center" vertical="center" wrapText="1"/>
    </xf>
    <xf numFmtId="49" fontId="15" fillId="14" borderId="19" xfId="2" applyNumberFormat="1" applyFont="1" applyBorder="1" applyAlignment="1">
      <alignment horizontal="center" vertical="center" wrapText="1"/>
    </xf>
    <xf numFmtId="49" fontId="15" fillId="14" borderId="15" xfId="2" applyNumberFormat="1" applyFont="1" applyBorder="1" applyAlignment="1">
      <alignment horizontal="center" vertical="center" wrapText="1"/>
    </xf>
    <xf numFmtId="49" fontId="15" fillId="14" borderId="21" xfId="2" applyNumberFormat="1" applyFont="1" applyBorder="1" applyAlignment="1">
      <alignment horizontal="center" vertical="center" wrapText="1"/>
    </xf>
    <xf numFmtId="44" fontId="15" fillId="14" borderId="18" xfId="4" applyFont="1" applyBorder="1" applyAlignment="1">
      <alignment horizontal="center" vertical="center"/>
    </xf>
    <xf numFmtId="44" fontId="15" fillId="14" borderId="20" xfId="4" applyFont="1" applyBorder="1" applyAlignment="1">
      <alignment horizontal="center" vertical="center"/>
    </xf>
    <xf numFmtId="49" fontId="15" fillId="14" borderId="22" xfId="2" applyNumberFormat="1" applyFont="1" applyBorder="1" applyAlignment="1">
      <alignment horizontal="center" vertical="center" wrapText="1"/>
    </xf>
    <xf numFmtId="49" fontId="15" fillId="14" borderId="23" xfId="2" applyNumberFormat="1" applyFont="1" applyBorder="1" applyAlignment="1">
      <alignment horizontal="center" vertical="center" wrapText="1"/>
    </xf>
    <xf numFmtId="44" fontId="15" fillId="14" borderId="24" xfId="4" applyFont="1" applyBorder="1" applyAlignment="1">
      <alignment horizontal="center" vertical="center"/>
    </xf>
    <xf numFmtId="0" fontId="14" fillId="16" borderId="11" xfId="2" applyFont="1" applyFill="1" applyBorder="1" applyAlignment="1">
      <alignment horizontal="center" vertical="center"/>
    </xf>
    <xf numFmtId="0" fontId="14" fillId="16" borderId="15" xfId="2" applyFont="1" applyFill="1" applyBorder="1" applyAlignment="1">
      <alignment horizontal="center" vertical="center"/>
    </xf>
    <xf numFmtId="0" fontId="14" fillId="16" borderId="12" xfId="2" applyFont="1" applyFill="1" applyBorder="1" applyAlignment="1">
      <alignment horizontal="center" vertical="center"/>
    </xf>
    <xf numFmtId="0" fontId="14" fillId="16" borderId="16" xfId="2" applyFont="1" applyFill="1" applyBorder="1" applyAlignment="1">
      <alignment horizontal="center" vertical="center"/>
    </xf>
    <xf numFmtId="0" fontId="14" fillId="16" borderId="13" xfId="2" applyFont="1" applyFill="1" applyBorder="1" applyAlignment="1">
      <alignment horizontal="center" vertical="center"/>
    </xf>
    <xf numFmtId="0" fontId="14" fillId="16" borderId="14" xfId="2" applyFont="1" applyFill="1" applyBorder="1" applyAlignment="1">
      <alignment horizontal="center" vertical="center"/>
    </xf>
    <xf numFmtId="0" fontId="13" fillId="15" borderId="9" xfId="2" applyFont="1" applyFill="1" applyBorder="1" applyAlignment="1">
      <alignment vertical="center" wrapText="1"/>
    </xf>
    <xf numFmtId="0" fontId="13" fillId="15" borderId="10" xfId="2" applyFont="1" applyFill="1" applyBorder="1" applyAlignment="1">
      <alignment vertical="center" wrapText="1"/>
    </xf>
    <xf numFmtId="0" fontId="13" fillId="15" borderId="6" xfId="2" applyFont="1" applyFill="1" applyBorder="1" applyAlignment="1">
      <alignment vertical="center"/>
    </xf>
    <xf numFmtId="0" fontId="13" fillId="15" borderId="1" xfId="2" applyFont="1" applyFill="1" applyAlignment="1">
      <alignment vertical="center"/>
    </xf>
    <xf numFmtId="0" fontId="5" fillId="14" borderId="1" xfId="1" applyFont="1" applyAlignment="1">
      <alignment wrapText="1"/>
    </xf>
    <xf numFmtId="0" fontId="5" fillId="14" borderId="1" xfId="1" applyFont="1" applyAlignment="1">
      <alignment vertical="center"/>
    </xf>
    <xf numFmtId="0" fontId="5" fillId="14" borderId="1" xfId="1" applyFont="1" applyAlignment="1">
      <alignment vertical="center" wrapText="1"/>
    </xf>
    <xf numFmtId="0" fontId="13" fillId="15" borderId="4" xfId="2" applyFont="1" applyFill="1" applyBorder="1" applyAlignment="1">
      <alignment vertical="center"/>
    </xf>
    <xf numFmtId="0" fontId="13" fillId="15" borderId="5" xfId="2" applyFont="1" applyFill="1" applyBorder="1" applyAlignment="1">
      <alignment vertical="center"/>
    </xf>
    <xf numFmtId="0" fontId="13" fillId="15" borderId="7" xfId="2" applyFont="1" applyFill="1" applyBorder="1" applyAlignment="1">
      <alignment vertical="center"/>
    </xf>
    <xf numFmtId="0" fontId="13" fillId="15" borderId="8" xfId="2" applyFont="1" applyFill="1" applyBorder="1" applyAlignment="1">
      <alignment vertical="center"/>
    </xf>
    <xf numFmtId="0" fontId="17" fillId="18" borderId="26" xfId="2" applyFont="1" applyFill="1" applyBorder="1" applyAlignment="1">
      <alignment horizontal="left" vertical="center"/>
    </xf>
    <xf numFmtId="0" fontId="17" fillId="18" borderId="8" xfId="2" applyFont="1" applyFill="1" applyBorder="1" applyAlignment="1">
      <alignment horizontal="left" vertical="center"/>
    </xf>
    <xf numFmtId="0" fontId="17" fillId="18" borderId="27" xfId="2" applyFont="1" applyFill="1" applyBorder="1" applyAlignment="1">
      <alignment horizontal="left" vertical="center"/>
    </xf>
    <xf numFmtId="0" fontId="17" fillId="18" borderId="28" xfId="2" applyFont="1" applyFill="1" applyBorder="1" applyAlignment="1">
      <alignment horizontal="center" vertical="center"/>
    </xf>
    <xf numFmtId="0" fontId="17" fillId="18" borderId="5" xfId="2" applyFont="1" applyFill="1" applyBorder="1" applyAlignment="1">
      <alignment horizontal="center" vertical="center"/>
    </xf>
    <xf numFmtId="0" fontId="17" fillId="18" borderId="29" xfId="2" applyFont="1" applyFill="1" applyBorder="1" applyAlignment="1">
      <alignment horizontal="center" vertical="center"/>
    </xf>
    <xf numFmtId="0" fontId="18" fillId="18" borderId="28" xfId="2" applyFont="1" applyFill="1" applyBorder="1" applyAlignment="1">
      <alignment horizontal="center" vertical="center" wrapText="1"/>
    </xf>
    <xf numFmtId="0" fontId="18" fillId="18" borderId="5" xfId="2" applyFont="1" applyFill="1" applyBorder="1" applyAlignment="1">
      <alignment horizontal="center" vertical="center" wrapText="1"/>
    </xf>
    <xf numFmtId="0" fontId="18" fillId="18" borderId="29" xfId="2" applyFont="1" applyFill="1" applyBorder="1" applyAlignment="1">
      <alignment horizontal="center" vertical="center" wrapText="1"/>
    </xf>
    <xf numFmtId="0" fontId="17" fillId="18" borderId="28" xfId="2" applyFont="1" applyFill="1" applyBorder="1" applyAlignment="1">
      <alignment horizontal="center" vertical="center" wrapText="1"/>
    </xf>
    <xf numFmtId="0" fontId="17" fillId="18" borderId="5" xfId="2" applyFont="1" applyFill="1" applyBorder="1" applyAlignment="1">
      <alignment horizontal="center" vertical="center" wrapText="1"/>
    </xf>
    <xf numFmtId="0" fontId="17" fillId="18" borderId="29" xfId="2" applyFont="1" applyFill="1" applyBorder="1" applyAlignment="1">
      <alignment horizontal="center" vertical="center" wrapText="1"/>
    </xf>
    <xf numFmtId="0" fontId="29" fillId="14" borderId="3" xfId="2" applyFont="1" applyBorder="1" applyAlignment="1">
      <alignment horizontal="center" vertical="center" wrapText="1"/>
    </xf>
    <xf numFmtId="0" fontId="24" fillId="14" borderId="1" xfId="2" applyFont="1" applyAlignment="1">
      <alignment vertical="center"/>
    </xf>
    <xf numFmtId="0" fontId="24" fillId="14" borderId="1" xfId="2" quotePrefix="1" applyFont="1" applyAlignment="1">
      <alignment vertical="center"/>
    </xf>
    <xf numFmtId="0" fontId="25" fillId="14" borderId="1" xfId="2" applyFont="1" applyAlignment="1">
      <alignment vertical="center"/>
    </xf>
    <xf numFmtId="0" fontId="27" fillId="14" borderId="33" xfId="2" applyFont="1" applyBorder="1" applyAlignment="1">
      <alignment horizontal="center"/>
    </xf>
    <xf numFmtId="0" fontId="28" fillId="14" borderId="1" xfId="2" applyFont="1" applyAlignment="1">
      <alignment horizontal="right" vertical="center" wrapText="1"/>
    </xf>
    <xf numFmtId="0" fontId="28" fillId="14" borderId="1" xfId="2" applyFont="1" applyAlignment="1" applyProtection="1">
      <alignment horizontal="right" vertical="center" wrapText="1"/>
      <protection locked="0"/>
    </xf>
    <xf numFmtId="0" fontId="5" fillId="14" borderId="1" xfId="6" applyFont="1" applyAlignment="1">
      <alignment wrapText="1"/>
    </xf>
    <xf numFmtId="0" fontId="2" fillId="14" borderId="1" xfId="6"/>
    <xf numFmtId="0" fontId="5" fillId="14" borderId="1" xfId="6" applyFont="1" applyAlignment="1">
      <alignment vertical="center"/>
    </xf>
    <xf numFmtId="0" fontId="5" fillId="14" borderId="1" xfId="6" applyFont="1" applyAlignment="1">
      <alignment horizontal="left" vertical="center"/>
    </xf>
    <xf numFmtId="0" fontId="5" fillId="14" borderId="1" xfId="6" applyFont="1" applyAlignment="1">
      <alignment horizontal="left" vertical="center" wrapText="1"/>
    </xf>
    <xf numFmtId="0" fontId="36" fillId="14" borderId="1" xfId="6" applyFont="1" applyAlignment="1">
      <alignment horizontal="center" vertical="center" wrapText="1"/>
    </xf>
    <xf numFmtId="0" fontId="5" fillId="14" borderId="1" xfId="6" applyFont="1" applyAlignment="1">
      <alignment horizontal="left" vertical="center" wrapText="1"/>
    </xf>
    <xf numFmtId="0" fontId="0" fillId="14" borderId="1" xfId="6" applyFont="1" applyAlignment="1" applyProtection="1">
      <alignment wrapText="1"/>
      <protection locked="0"/>
    </xf>
    <xf numFmtId="0" fontId="37" fillId="14" borderId="1" xfId="6" applyFont="1" applyAlignment="1">
      <alignment horizontal="left" vertical="top" wrapText="1"/>
    </xf>
    <xf numFmtId="0" fontId="37" fillId="14" borderId="1" xfId="6" applyFont="1" applyAlignment="1" applyProtection="1">
      <alignment horizontal="left" vertical="top" wrapText="1"/>
      <protection locked="0"/>
    </xf>
    <xf numFmtId="0" fontId="8" fillId="14" borderId="36" xfId="6" applyFont="1" applyBorder="1" applyAlignment="1">
      <alignment horizontal="left" vertical="center" wrapText="1"/>
    </xf>
    <xf numFmtId="0" fontId="8" fillId="14" borderId="37" xfId="6" applyFont="1" applyBorder="1" applyAlignment="1" applyProtection="1">
      <alignment horizontal="left" vertical="center" wrapText="1"/>
      <protection locked="0"/>
    </xf>
    <xf numFmtId="0" fontId="8" fillId="14" borderId="38" xfId="6" applyFont="1" applyBorder="1" applyAlignment="1" applyProtection="1">
      <alignment horizontal="left" vertical="center" wrapText="1"/>
      <protection locked="0"/>
    </xf>
    <xf numFmtId="0" fontId="6" fillId="14" borderId="39" xfId="6" applyFont="1" applyBorder="1" applyAlignment="1" applyProtection="1">
      <alignment wrapText="1"/>
      <protection locked="0"/>
    </xf>
    <xf numFmtId="0" fontId="6" fillId="14" borderId="3" xfId="6" applyFont="1" applyBorder="1" applyAlignment="1" applyProtection="1">
      <alignment wrapText="1"/>
      <protection locked="0"/>
    </xf>
    <xf numFmtId="0" fontId="6" fillId="14" borderId="40" xfId="6" applyFont="1" applyBorder="1" applyAlignment="1" applyProtection="1">
      <alignment wrapText="1"/>
      <protection locked="0"/>
    </xf>
    <xf numFmtId="0" fontId="6" fillId="19" borderId="41" xfId="6" applyFont="1" applyFill="1" applyBorder="1" applyAlignment="1" applyProtection="1">
      <alignment wrapText="1"/>
      <protection locked="0"/>
    </xf>
    <xf numFmtId="0" fontId="6" fillId="19" borderId="42" xfId="6" applyFont="1" applyFill="1" applyBorder="1" applyAlignment="1" applyProtection="1">
      <alignment wrapText="1"/>
      <protection locked="0"/>
    </xf>
    <xf numFmtId="0" fontId="8" fillId="19" borderId="42" xfId="6" applyFont="1" applyFill="1" applyBorder="1" applyAlignment="1">
      <alignment horizontal="right" vertical="center" wrapText="1"/>
    </xf>
    <xf numFmtId="0" fontId="8" fillId="19" borderId="42" xfId="6" applyFont="1" applyFill="1" applyBorder="1" applyAlignment="1" applyProtection="1">
      <alignment horizontal="right" vertical="center" wrapText="1"/>
      <protection locked="0"/>
    </xf>
    <xf numFmtId="4" fontId="8" fillId="19" borderId="43" xfId="6" applyNumberFormat="1" applyFont="1" applyFill="1" applyBorder="1" applyAlignment="1">
      <alignment horizontal="right" vertical="center" wrapText="1"/>
    </xf>
    <xf numFmtId="0" fontId="6" fillId="14" borderId="44" xfId="6" applyFont="1" applyBorder="1" applyAlignment="1" applyProtection="1">
      <alignment wrapText="1"/>
      <protection locked="0"/>
    </xf>
    <xf numFmtId="0" fontId="10" fillId="14" borderId="44" xfId="6" applyFont="1" applyBorder="1" applyAlignment="1">
      <alignment horizontal="left" vertical="top" wrapText="1"/>
    </xf>
    <xf numFmtId="0" fontId="10" fillId="14" borderId="44" xfId="6" applyFont="1" applyBorder="1" applyAlignment="1" applyProtection="1">
      <alignment horizontal="left" vertical="top" wrapText="1"/>
      <protection locked="0"/>
    </xf>
    <xf numFmtId="0" fontId="8" fillId="5" borderId="39" xfId="6" applyFont="1" applyFill="1" applyBorder="1" applyAlignment="1">
      <alignment horizontal="left" vertical="center" wrapText="1"/>
    </xf>
    <xf numFmtId="0" fontId="8" fillId="5" borderId="3" xfId="6" applyFont="1" applyFill="1" applyBorder="1" applyAlignment="1" applyProtection="1">
      <alignment horizontal="left" vertical="center" wrapText="1"/>
      <protection locked="0"/>
    </xf>
    <xf numFmtId="0" fontId="8" fillId="5" borderId="3" xfId="6" applyFont="1" applyFill="1" applyBorder="1" applyAlignment="1">
      <alignment horizontal="center" vertical="center" wrapText="1"/>
    </xf>
    <xf numFmtId="0" fontId="8" fillId="5" borderId="40" xfId="6" applyFont="1" applyFill="1" applyBorder="1" applyAlignment="1">
      <alignment horizontal="center" vertical="center" wrapText="1"/>
    </xf>
    <xf numFmtId="0" fontId="10" fillId="14" borderId="39" xfId="6" applyFont="1" applyBorder="1" applyAlignment="1">
      <alignment horizontal="center" vertical="top" wrapText="1"/>
    </xf>
    <xf numFmtId="0" fontId="10" fillId="14" borderId="3" xfId="6" applyFont="1" applyBorder="1" applyAlignment="1">
      <alignment horizontal="justify" vertical="top" wrapText="1"/>
    </xf>
    <xf numFmtId="0" fontId="10" fillId="14" borderId="3" xfId="6" applyFont="1" applyBorder="1" applyAlignment="1">
      <alignment horizontal="center" vertical="top" wrapText="1"/>
    </xf>
    <xf numFmtId="168" fontId="10" fillId="14" borderId="3" xfId="6" applyNumberFormat="1" applyFont="1" applyBorder="1" applyAlignment="1">
      <alignment horizontal="right" vertical="top" wrapText="1"/>
    </xf>
    <xf numFmtId="4" fontId="10" fillId="14" borderId="3" xfId="6" applyNumberFormat="1" applyFont="1" applyBorder="1" applyAlignment="1">
      <alignment horizontal="right" vertical="top" wrapText="1"/>
    </xf>
    <xf numFmtId="4" fontId="10" fillId="14" borderId="40" xfId="6" applyNumberFormat="1" applyFont="1" applyBorder="1" applyAlignment="1">
      <alignment horizontal="right" vertical="top" wrapText="1"/>
    </xf>
    <xf numFmtId="0" fontId="6" fillId="14" borderId="39" xfId="6" applyFont="1" applyBorder="1" applyAlignment="1" applyProtection="1">
      <alignment wrapText="1"/>
      <protection locked="0"/>
    </xf>
    <xf numFmtId="0" fontId="6" fillId="14" borderId="3" xfId="6" applyFont="1" applyBorder="1" applyAlignment="1" applyProtection="1">
      <alignment wrapText="1"/>
      <protection locked="0"/>
    </xf>
    <xf numFmtId="0" fontId="8" fillId="14" borderId="3" xfId="6" applyFont="1" applyBorder="1" applyAlignment="1">
      <alignment horizontal="right" vertical="top" wrapText="1"/>
    </xf>
    <xf numFmtId="0" fontId="8" fillId="14" borderId="3" xfId="6" applyFont="1" applyBorder="1" applyAlignment="1" applyProtection="1">
      <alignment horizontal="right" vertical="top" wrapText="1"/>
      <protection locked="0"/>
    </xf>
    <xf numFmtId="4" fontId="8" fillId="14" borderId="40" xfId="6" applyNumberFormat="1" applyFont="1" applyBorder="1" applyAlignment="1">
      <alignment horizontal="right" vertical="top" wrapText="1"/>
    </xf>
    <xf numFmtId="0" fontId="6" fillId="14" borderId="41" xfId="6" applyFont="1" applyBorder="1" applyAlignment="1" applyProtection="1">
      <alignment wrapText="1"/>
      <protection locked="0"/>
    </xf>
    <xf numFmtId="0" fontId="6" fillId="14" borderId="42" xfId="6" applyFont="1" applyBorder="1" applyAlignment="1" applyProtection="1">
      <alignment wrapText="1"/>
      <protection locked="0"/>
    </xf>
    <xf numFmtId="0" fontId="8" fillId="14" borderId="42" xfId="6" applyFont="1" applyBorder="1" applyAlignment="1">
      <alignment horizontal="right" vertical="center" wrapText="1"/>
    </xf>
    <xf numFmtId="0" fontId="8" fillId="14" borderId="42" xfId="6" applyFont="1" applyBorder="1" applyAlignment="1" applyProtection="1">
      <alignment horizontal="right" vertical="center" wrapText="1"/>
      <protection locked="0"/>
    </xf>
    <xf numFmtId="4" fontId="8" fillId="14" borderId="43" xfId="6" applyNumberFormat="1" applyFont="1" applyBorder="1" applyAlignment="1">
      <alignment horizontal="right" vertical="center" wrapText="1"/>
    </xf>
    <xf numFmtId="0" fontId="9" fillId="14" borderId="36" xfId="6" applyFont="1" applyBorder="1" applyAlignment="1">
      <alignment horizontal="left" vertical="center" wrapText="1"/>
    </xf>
    <xf numFmtId="0" fontId="11" fillId="14" borderId="39" xfId="6" applyFont="1" applyBorder="1" applyAlignment="1">
      <alignment horizontal="center" vertical="top" wrapText="1"/>
    </xf>
    <xf numFmtId="0" fontId="11" fillId="14" borderId="3" xfId="6" applyFont="1" applyBorder="1" applyAlignment="1">
      <alignment horizontal="justify" vertical="top" wrapText="1"/>
    </xf>
    <xf numFmtId="0" fontId="0" fillId="14" borderId="1" xfId="6" applyFont="1"/>
  </cellXfs>
  <cellStyles count="7">
    <cellStyle name="Moeda 2" xfId="4" xr:uid="{C22C8B33-A0FC-4A56-B371-D46FA4322637}"/>
    <cellStyle name="Normal" xfId="0" builtinId="0"/>
    <cellStyle name="Normal 2" xfId="1" xr:uid="{1EEA2D91-ED84-4168-9F71-C9E395158751}"/>
    <cellStyle name="Normal 2 2" xfId="2" xr:uid="{51CE63EA-31EC-443E-8F3B-4B1619BBAF87}"/>
    <cellStyle name="Normal 3" xfId="6" xr:uid="{166395F1-E0A7-4AB6-9AC0-7BDEDA21352B}"/>
    <cellStyle name="Porcentagem 3" xfId="3" xr:uid="{11DF5FC7-1331-4136-84DF-DFA68102E9C7}"/>
    <cellStyle name="Vírgula 2 2" xfId="5" xr:uid="{69FE88BB-E604-47A6-B7C6-ACF1E7AB803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209551</xdr:colOff>
      <xdr:row>0</xdr:row>
      <xdr:rowOff>123825</xdr:rowOff>
    </xdr:from>
    <xdr:to>
      <xdr:col>4</xdr:col>
      <xdr:colOff>428626</xdr:colOff>
      <xdr:row>3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D0612C1-0EAC-4533-8C88-A5826C70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1" y="123825"/>
          <a:ext cx="8953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638175</xdr:colOff>
      <xdr:row>0</xdr:row>
      <xdr:rowOff>0</xdr:rowOff>
    </xdr:from>
    <xdr:to>
      <xdr:col>9</xdr:col>
      <xdr:colOff>19050</xdr:colOff>
      <xdr:row>4</xdr:row>
      <xdr:rowOff>104775</xdr:rowOff>
    </xdr:to>
    <xdr:pic>
      <xdr:nvPicPr>
        <xdr:cNvPr id="4" name="Picture 39">
          <a:extLst>
            <a:ext uri="{FF2B5EF4-FFF2-40B4-BE49-F238E27FC236}">
              <a16:creationId xmlns:a16="http://schemas.microsoft.com/office/drawing/2014/main" id="{8D6F6004-4EE5-4B8C-A033-017849A96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0"/>
          <a:ext cx="10953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457200</xdr:colOff>
      <xdr:row>0</xdr:row>
      <xdr:rowOff>0</xdr:rowOff>
    </xdr:from>
    <xdr:to>
      <xdr:col>7</xdr:col>
      <xdr:colOff>1219200</xdr:colOff>
      <xdr:row>4</xdr:row>
      <xdr:rowOff>17971</xdr:rowOff>
    </xdr:to>
    <xdr:pic>
      <xdr:nvPicPr>
        <xdr:cNvPr id="2" name="Picture 39">
          <a:extLst>
            <a:ext uri="{FF2B5EF4-FFF2-40B4-BE49-F238E27FC236}">
              <a16:creationId xmlns:a16="http://schemas.microsoft.com/office/drawing/2014/main" id="{ED572519-EF62-4224-B63A-FEE03261B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0"/>
          <a:ext cx="762000" cy="703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1350755</xdr:colOff>
      <xdr:row>0</xdr:row>
      <xdr:rowOff>7009</xdr:rowOff>
    </xdr:from>
    <xdr:to>
      <xdr:col>4</xdr:col>
      <xdr:colOff>71709</xdr:colOff>
      <xdr:row>3</xdr:row>
      <xdr:rowOff>16534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267F6E8-5DF7-46D8-AFF7-EDDB080AB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8655" y="7009"/>
          <a:ext cx="892654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3558792</xdr:colOff>
      <xdr:row>0</xdr:row>
      <xdr:rowOff>104775</xdr:rowOff>
    </xdr:from>
    <xdr:to>
      <xdr:col>1</xdr:col>
      <xdr:colOff>4314826</xdr:colOff>
      <xdr:row>3</xdr:row>
      <xdr:rowOff>142875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49A17A45-6F8D-4864-B6D1-A13E4CE77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8392" y="104775"/>
          <a:ext cx="756034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371475</xdr:colOff>
      <xdr:row>0</xdr:row>
      <xdr:rowOff>0</xdr:rowOff>
    </xdr:from>
    <xdr:to>
      <xdr:col>4</xdr:col>
      <xdr:colOff>9525</xdr:colOff>
      <xdr:row>3</xdr:row>
      <xdr:rowOff>142875</xdr:rowOff>
    </xdr:to>
    <xdr:pic>
      <xdr:nvPicPr>
        <xdr:cNvPr id="3" name="Imagem 2" descr="C:\Users\Gabinete\Downloads\brasao_ipixuna_do_para.gif">
          <a:extLst>
            <a:ext uri="{FF2B5EF4-FFF2-40B4-BE49-F238E27FC236}">
              <a16:creationId xmlns:a16="http://schemas.microsoft.com/office/drawing/2014/main" id="{48EEB1DB-4F94-459F-B75D-87FB50D81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0"/>
          <a:ext cx="8572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3190876</xdr:colOff>
      <xdr:row>0</xdr:row>
      <xdr:rowOff>95250</xdr:rowOff>
    </xdr:from>
    <xdr:to>
      <xdr:col>1</xdr:col>
      <xdr:colOff>4086226</xdr:colOff>
      <xdr:row>3</xdr:row>
      <xdr:rowOff>19050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C349A75-384A-4110-9AB1-D4017AEAE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1" y="95250"/>
          <a:ext cx="8953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485774</xdr:colOff>
      <xdr:row>0</xdr:row>
      <xdr:rowOff>0</xdr:rowOff>
    </xdr:from>
    <xdr:to>
      <xdr:col>6</xdr:col>
      <xdr:colOff>447674</xdr:colOff>
      <xdr:row>2</xdr:row>
      <xdr:rowOff>161924</xdr:rowOff>
    </xdr:to>
    <xdr:pic>
      <xdr:nvPicPr>
        <xdr:cNvPr id="3" name="Picture 39">
          <a:extLst>
            <a:ext uri="{FF2B5EF4-FFF2-40B4-BE49-F238E27FC236}">
              <a16:creationId xmlns:a16="http://schemas.microsoft.com/office/drawing/2014/main" id="{41DC5DB7-43E0-4670-9BF4-4C771A193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4" y="0"/>
          <a:ext cx="628650" cy="542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INASIO_Ant_Marqu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Prefeitura%20IpX_2021/Escola/ESCOLAS%20VILA%20GEN&#201;SIO/Escola%20da%20vila%20gen&#233;si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forma/PLANILHA%20OR&#199;AMENTARIA-%20REFORMA%20DO%20POSTO%20DE%20SA&#218;DE%20ENALCO-%20BDI%2027,42%25%20-%20ANO%202020%20-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rk_e\Downloads\CPUGINASIO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_Ginasio"/>
      <sheetName val="CRONOGRAMA"/>
      <sheetName val="BDI"/>
      <sheetName val="Encarg_Social"/>
    </sheetNames>
    <sheetDataSet>
      <sheetData sheetId="0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_BASE"/>
      <sheetName val="CRONOGRAMA"/>
      <sheetName val="M_CRONG. FISICO OBRA"/>
      <sheetName val="BDI"/>
      <sheetName val="ORÇAMENTO_BASE (2)"/>
    </sheetNames>
    <sheetDataSet>
      <sheetData sheetId="0">
        <row r="10">
          <cell r="C10" t="str">
            <v>PREFEITURA MUNICIPAL DE IPIXUNA DO PARÁ</v>
          </cell>
        </row>
        <row r="12">
          <cell r="G12" t="str">
            <v>Eng°. Civil: Madaleno Freitas Filipe CREA 150154034-3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_BASE"/>
      <sheetName val="M_CRONG. FISICO OBRA"/>
      <sheetName val="QCI"/>
      <sheetName val="BDI"/>
      <sheetName val="Plan1"/>
      <sheetName val="Relatório de Compatibilidade"/>
      <sheetName val="MEDIÇÃO1"/>
    </sheetNames>
    <sheetDataSet>
      <sheetData sheetId="0">
        <row r="10">
          <cell r="C10" t="str">
            <v>PREFEITURA MUNICIPAL DE IPIXUNA DO PARÁ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_Ginasio_Irineu"/>
      <sheetName val="CRONOGRAMA"/>
      <sheetName val="BDI"/>
      <sheetName val="Encarg_Social"/>
      <sheetName val="CPU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L137"/>
  <sheetViews>
    <sheetView zoomScaleNormal="100" workbookViewId="0">
      <selection activeCell="A134" sqref="A134:I137"/>
    </sheetView>
  </sheetViews>
  <sheetFormatPr defaultRowHeight="15"/>
  <cols>
    <col min="1" max="1" width="7.42578125" customWidth="1"/>
    <col min="2" max="2" width="13.42578125" customWidth="1"/>
    <col min="3" max="3" width="48.140625" customWidth="1"/>
    <col min="4" max="4" width="10.140625" customWidth="1"/>
    <col min="5" max="5" width="8.5703125" customWidth="1"/>
    <col min="6" max="6" width="10.140625" customWidth="1"/>
    <col min="7" max="8" width="11.42578125" customWidth="1"/>
    <col min="9" max="9" width="12.5703125" customWidth="1"/>
    <col min="12" max="12" width="11.28515625" bestFit="1" customWidth="1"/>
  </cols>
  <sheetData>
    <row r="1" spans="1:12">
      <c r="A1" s="89" t="s">
        <v>4</v>
      </c>
      <c r="B1" s="89"/>
      <c r="C1" s="89"/>
      <c r="D1" s="89"/>
      <c r="E1" s="89"/>
      <c r="F1" s="89"/>
      <c r="G1" s="89"/>
      <c r="H1" s="89"/>
      <c r="I1" s="89"/>
    </row>
    <row r="2" spans="1:12">
      <c r="A2" s="89" t="s">
        <v>5</v>
      </c>
      <c r="B2" s="89"/>
      <c r="C2" s="89"/>
      <c r="D2" s="89"/>
      <c r="E2" s="89"/>
      <c r="F2" s="89"/>
      <c r="G2" s="89"/>
      <c r="H2" s="89"/>
      <c r="I2" s="89"/>
    </row>
    <row r="3" spans="1:12">
      <c r="A3" s="90" t="s">
        <v>6</v>
      </c>
      <c r="B3" s="90"/>
      <c r="C3" s="90"/>
      <c r="D3" s="90"/>
      <c r="E3" s="90"/>
      <c r="F3" s="90"/>
      <c r="G3" s="90"/>
      <c r="H3" s="90"/>
      <c r="I3" s="90"/>
    </row>
    <row r="4" spans="1:12">
      <c r="A4" s="90" t="s">
        <v>7</v>
      </c>
      <c r="B4" s="90"/>
      <c r="C4" s="90"/>
      <c r="D4" s="90"/>
      <c r="E4" s="90"/>
      <c r="F4" s="90"/>
      <c r="G4" s="90"/>
      <c r="H4" s="90"/>
      <c r="I4" s="90"/>
    </row>
    <row r="5" spans="1:12">
      <c r="A5" s="91" t="s">
        <v>10</v>
      </c>
      <c r="B5" s="91"/>
      <c r="C5" s="91"/>
      <c r="D5" s="91"/>
      <c r="E5" s="91"/>
      <c r="F5" s="91"/>
      <c r="G5" s="91"/>
      <c r="H5" s="91"/>
      <c r="I5" s="91"/>
    </row>
    <row r="6" spans="1:12">
      <c r="A6" s="90" t="s">
        <v>8</v>
      </c>
      <c r="B6" s="90"/>
      <c r="C6" s="90"/>
      <c r="D6" s="90"/>
      <c r="E6" s="90"/>
      <c r="F6" s="90"/>
      <c r="G6" s="90"/>
      <c r="H6" s="90"/>
      <c r="I6" s="90"/>
    </row>
    <row r="7" spans="1:12">
      <c r="A7" s="92" t="s">
        <v>9</v>
      </c>
      <c r="B7" s="92"/>
      <c r="C7" s="92"/>
      <c r="D7" s="92"/>
      <c r="E7" s="92"/>
      <c r="F7" s="92"/>
      <c r="G7" s="92"/>
      <c r="H7" s="92"/>
      <c r="I7" s="92"/>
    </row>
    <row r="8" spans="1:12">
      <c r="A8" s="92"/>
      <c r="B8" s="92"/>
      <c r="C8" s="92"/>
      <c r="D8" s="92"/>
      <c r="E8" s="92"/>
      <c r="F8" s="92"/>
      <c r="G8" s="92"/>
      <c r="H8" s="92"/>
      <c r="I8" s="92"/>
    </row>
    <row r="9" spans="1:12" ht="9.9499999999999993" customHeight="1">
      <c r="A9" s="1"/>
      <c r="B9" s="95" t="s">
        <v>0</v>
      </c>
      <c r="C9" s="96"/>
      <c r="D9" s="96"/>
      <c r="E9" s="96"/>
      <c r="F9" s="96"/>
      <c r="G9" s="96"/>
      <c r="H9" s="2"/>
      <c r="I9" s="1"/>
    </row>
    <row r="10" spans="1:12" ht="49.5">
      <c r="A10" s="26" t="s">
        <v>11</v>
      </c>
      <c r="B10" s="27" t="s">
        <v>1</v>
      </c>
      <c r="C10" s="26" t="s">
        <v>12</v>
      </c>
      <c r="D10" s="27" t="s">
        <v>2</v>
      </c>
      <c r="E10" s="26" t="s">
        <v>13</v>
      </c>
      <c r="F10" s="27" t="s">
        <v>3</v>
      </c>
      <c r="G10" s="26" t="s">
        <v>14</v>
      </c>
      <c r="H10" s="27" t="s">
        <v>379</v>
      </c>
      <c r="I10" s="26" t="s">
        <v>15</v>
      </c>
      <c r="L10">
        <v>1.2627999999999999</v>
      </c>
    </row>
    <row r="11" spans="1:12" ht="20.100000000000001" customHeight="1">
      <c r="A11" s="28" t="s">
        <v>16</v>
      </c>
      <c r="B11" s="93" t="s">
        <v>17</v>
      </c>
      <c r="C11" s="94"/>
      <c r="D11" s="94"/>
      <c r="E11" s="94"/>
      <c r="F11" s="94"/>
      <c r="G11" s="94"/>
      <c r="H11" s="29"/>
      <c r="I11" s="30"/>
    </row>
    <row r="12" spans="1:12" ht="49.5">
      <c r="A12" s="31" t="s">
        <v>72</v>
      </c>
      <c r="B12" s="32" t="s">
        <v>73</v>
      </c>
      <c r="C12" s="33" t="s">
        <v>74</v>
      </c>
      <c r="D12" s="32" t="s">
        <v>75</v>
      </c>
      <c r="E12" s="32" t="s">
        <v>76</v>
      </c>
      <c r="F12" s="34">
        <v>4.5</v>
      </c>
      <c r="G12" s="34">
        <v>225</v>
      </c>
      <c r="H12" s="34">
        <f>G12*$L$10</f>
        <v>284.13</v>
      </c>
      <c r="I12" s="34">
        <f>F12*H12</f>
        <v>1278.585</v>
      </c>
    </row>
    <row r="13" spans="1:12" ht="16.5">
      <c r="A13" s="31"/>
      <c r="B13" s="32"/>
      <c r="C13" s="33"/>
      <c r="D13" s="32"/>
      <c r="E13" s="32"/>
      <c r="F13" s="34"/>
      <c r="G13" s="34"/>
      <c r="H13" s="34"/>
      <c r="I13" s="35">
        <f>SUM(I12)</f>
        <v>1278.585</v>
      </c>
    </row>
    <row r="14" spans="1:12" ht="20.100000000000001" customHeight="1">
      <c r="A14" s="28" t="s">
        <v>18</v>
      </c>
      <c r="B14" s="93" t="s">
        <v>19</v>
      </c>
      <c r="C14" s="94"/>
      <c r="D14" s="94"/>
      <c r="E14" s="94"/>
      <c r="F14" s="94"/>
      <c r="G14" s="94"/>
      <c r="H14" s="29"/>
      <c r="I14" s="30"/>
    </row>
    <row r="15" spans="1:12" ht="33">
      <c r="A15" s="31" t="s">
        <v>77</v>
      </c>
      <c r="B15" s="32" t="s">
        <v>78</v>
      </c>
      <c r="C15" s="33" t="s">
        <v>79</v>
      </c>
      <c r="D15" s="32" t="s">
        <v>80</v>
      </c>
      <c r="E15" s="32" t="s">
        <v>76</v>
      </c>
      <c r="F15" s="34">
        <v>107.26</v>
      </c>
      <c r="G15" s="34">
        <v>39.42</v>
      </c>
      <c r="H15" s="34">
        <f>G15*$L$10</f>
        <v>49.779575999999999</v>
      </c>
      <c r="I15" s="34">
        <f>F15*H15</f>
        <v>5339.3573217600006</v>
      </c>
    </row>
    <row r="16" spans="1:12" ht="16.5">
      <c r="A16" s="31" t="s">
        <v>81</v>
      </c>
      <c r="B16" s="32" t="s">
        <v>82</v>
      </c>
      <c r="C16" s="33" t="s">
        <v>83</v>
      </c>
      <c r="D16" s="32" t="s">
        <v>80</v>
      </c>
      <c r="E16" s="32" t="s">
        <v>76</v>
      </c>
      <c r="F16" s="34">
        <v>668.17</v>
      </c>
      <c r="G16" s="34">
        <v>5.8</v>
      </c>
      <c r="H16" s="34">
        <f t="shared" ref="H16:H19" si="0">G16*$L$10</f>
        <v>7.3242399999999996</v>
      </c>
      <c r="I16" s="34">
        <f t="shared" ref="I16:I19" si="1">F16*H16</f>
        <v>4893.8374407999991</v>
      </c>
    </row>
    <row r="17" spans="1:9" ht="16.5">
      <c r="A17" s="31" t="s">
        <v>84</v>
      </c>
      <c r="B17" s="32" t="s">
        <v>85</v>
      </c>
      <c r="C17" s="33" t="s">
        <v>86</v>
      </c>
      <c r="D17" s="32" t="s">
        <v>80</v>
      </c>
      <c r="E17" s="32" t="s">
        <v>76</v>
      </c>
      <c r="F17" s="34">
        <v>0.17</v>
      </c>
      <c r="G17" s="34">
        <v>5.77</v>
      </c>
      <c r="H17" s="34">
        <f t="shared" si="0"/>
        <v>7.2863559999999987</v>
      </c>
      <c r="I17" s="34">
        <f t="shared" si="1"/>
        <v>1.23868052</v>
      </c>
    </row>
    <row r="18" spans="1:9" ht="16.5">
      <c r="A18" s="31" t="s">
        <v>87</v>
      </c>
      <c r="B18" s="32" t="s">
        <v>88</v>
      </c>
      <c r="C18" s="33" t="s">
        <v>89</v>
      </c>
      <c r="D18" s="32" t="s">
        <v>80</v>
      </c>
      <c r="E18" s="32" t="s">
        <v>90</v>
      </c>
      <c r="F18" s="34">
        <v>77</v>
      </c>
      <c r="G18" s="34">
        <v>9.3699999999999992</v>
      </c>
      <c r="H18" s="34">
        <f t="shared" si="0"/>
        <v>11.832435999999998</v>
      </c>
      <c r="I18" s="34">
        <f t="shared" si="1"/>
        <v>911.09757199999979</v>
      </c>
    </row>
    <row r="19" spans="1:9" ht="16.5">
      <c r="A19" s="31" t="s">
        <v>91</v>
      </c>
      <c r="B19" s="32" t="s">
        <v>92</v>
      </c>
      <c r="C19" s="33" t="s">
        <v>93</v>
      </c>
      <c r="D19" s="32" t="s">
        <v>80</v>
      </c>
      <c r="E19" s="32" t="s">
        <v>94</v>
      </c>
      <c r="F19" s="34">
        <v>12</v>
      </c>
      <c r="G19" s="34">
        <v>15.45</v>
      </c>
      <c r="H19" s="34">
        <f t="shared" si="0"/>
        <v>19.510259999999999</v>
      </c>
      <c r="I19" s="34">
        <f t="shared" si="1"/>
        <v>234.12311999999997</v>
      </c>
    </row>
    <row r="20" spans="1:9" ht="16.5">
      <c r="A20" s="31"/>
      <c r="B20" s="32"/>
      <c r="C20" s="33"/>
      <c r="D20" s="32"/>
      <c r="E20" s="32"/>
      <c r="F20" s="34"/>
      <c r="G20" s="34"/>
      <c r="H20" s="34"/>
      <c r="I20" s="35">
        <f>SUM(I15:I19)</f>
        <v>11379.654135080002</v>
      </c>
    </row>
    <row r="21" spans="1:9" ht="20.100000000000001" customHeight="1">
      <c r="A21" s="28" t="s">
        <v>20</v>
      </c>
      <c r="B21" s="93" t="s">
        <v>21</v>
      </c>
      <c r="C21" s="94"/>
      <c r="D21" s="94"/>
      <c r="E21" s="94"/>
      <c r="F21" s="94"/>
      <c r="G21" s="94"/>
      <c r="H21" s="29"/>
      <c r="I21" s="30"/>
    </row>
    <row r="22" spans="1:9" ht="20.100000000000001" customHeight="1">
      <c r="A22" s="28" t="s">
        <v>22</v>
      </c>
      <c r="B22" s="93" t="s">
        <v>23</v>
      </c>
      <c r="C22" s="94"/>
      <c r="D22" s="94"/>
      <c r="E22" s="94"/>
      <c r="F22" s="94"/>
      <c r="G22" s="94"/>
      <c r="H22" s="29"/>
      <c r="I22" s="30"/>
    </row>
    <row r="23" spans="1:9" ht="33">
      <c r="A23" s="31" t="s">
        <v>95</v>
      </c>
      <c r="B23" s="32" t="s">
        <v>96</v>
      </c>
      <c r="C23" s="33" t="s">
        <v>97</v>
      </c>
      <c r="D23" s="32" t="s">
        <v>75</v>
      </c>
      <c r="E23" s="32" t="s">
        <v>98</v>
      </c>
      <c r="F23" s="34">
        <v>2.34</v>
      </c>
      <c r="G23" s="34">
        <v>67.599999999999994</v>
      </c>
      <c r="H23" s="34">
        <f t="shared" ref="H23:H24" si="2">G23*$L$10</f>
        <v>85.365279999999984</v>
      </c>
      <c r="I23" s="34">
        <f t="shared" ref="I23:I24" si="3">F23*H23</f>
        <v>199.75475519999995</v>
      </c>
    </row>
    <row r="24" spans="1:9" ht="33">
      <c r="A24" s="31" t="s">
        <v>99</v>
      </c>
      <c r="B24" s="32" t="s">
        <v>100</v>
      </c>
      <c r="C24" s="33" t="s">
        <v>101</v>
      </c>
      <c r="D24" s="32" t="s">
        <v>75</v>
      </c>
      <c r="E24" s="32" t="s">
        <v>98</v>
      </c>
      <c r="F24" s="34">
        <v>9.3000000000000007</v>
      </c>
      <c r="G24" s="34">
        <v>26.7</v>
      </c>
      <c r="H24" s="34">
        <f t="shared" si="2"/>
        <v>33.716759999999994</v>
      </c>
      <c r="I24" s="34">
        <f t="shared" si="3"/>
        <v>313.56586799999997</v>
      </c>
    </row>
    <row r="25" spans="1:9" ht="16.5">
      <c r="A25" s="31"/>
      <c r="B25" s="32"/>
      <c r="C25" s="33"/>
      <c r="D25" s="32"/>
      <c r="E25" s="32"/>
      <c r="F25" s="34"/>
      <c r="G25" s="34"/>
      <c r="H25" s="34"/>
      <c r="I25" s="35">
        <f>SUM(I23:I24)</f>
        <v>513.32062319999989</v>
      </c>
    </row>
    <row r="26" spans="1:9" ht="20.100000000000001" customHeight="1">
      <c r="A26" s="28" t="s">
        <v>24</v>
      </c>
      <c r="B26" s="93" t="s">
        <v>25</v>
      </c>
      <c r="C26" s="94"/>
      <c r="D26" s="94"/>
      <c r="E26" s="94"/>
      <c r="F26" s="94"/>
      <c r="G26" s="94"/>
      <c r="H26" s="29"/>
      <c r="I26" s="30"/>
    </row>
    <row r="27" spans="1:9" ht="20.100000000000001" customHeight="1">
      <c r="A27" s="28" t="s">
        <v>26</v>
      </c>
      <c r="B27" s="93" t="s">
        <v>27</v>
      </c>
      <c r="C27" s="94"/>
      <c r="D27" s="94"/>
      <c r="E27" s="94"/>
      <c r="F27" s="94"/>
      <c r="G27" s="94"/>
      <c r="H27" s="29"/>
      <c r="I27" s="30"/>
    </row>
    <row r="28" spans="1:9" ht="33">
      <c r="A28" s="31" t="s">
        <v>102</v>
      </c>
      <c r="B28" s="32" t="s">
        <v>103</v>
      </c>
      <c r="C28" s="33" t="s">
        <v>104</v>
      </c>
      <c r="D28" s="32" t="s">
        <v>75</v>
      </c>
      <c r="E28" s="32" t="s">
        <v>98</v>
      </c>
      <c r="F28" s="34">
        <v>0.28000000000000003</v>
      </c>
      <c r="G28" s="34">
        <v>599.14</v>
      </c>
      <c r="H28" s="34">
        <f t="shared" ref="H28:H31" si="4">G28*$L$10</f>
        <v>756.59399199999996</v>
      </c>
      <c r="I28" s="34">
        <f t="shared" ref="I28:I31" si="5">F28*H28</f>
        <v>211.84631776000001</v>
      </c>
    </row>
    <row r="29" spans="1:9" ht="49.5">
      <c r="A29" s="31" t="s">
        <v>105</v>
      </c>
      <c r="B29" s="32" t="s">
        <v>106</v>
      </c>
      <c r="C29" s="33" t="s">
        <v>107</v>
      </c>
      <c r="D29" s="32" t="s">
        <v>75</v>
      </c>
      <c r="E29" s="32" t="s">
        <v>108</v>
      </c>
      <c r="F29" s="34">
        <v>72.3</v>
      </c>
      <c r="G29" s="34">
        <v>16.87</v>
      </c>
      <c r="H29" s="34">
        <f t="shared" si="4"/>
        <v>21.303436000000001</v>
      </c>
      <c r="I29" s="34">
        <f t="shared" si="5"/>
        <v>1540.2384228000001</v>
      </c>
    </row>
    <row r="30" spans="1:9" ht="49.5">
      <c r="A30" s="31" t="s">
        <v>109</v>
      </c>
      <c r="B30" s="32" t="s">
        <v>110</v>
      </c>
      <c r="C30" s="33" t="s">
        <v>111</v>
      </c>
      <c r="D30" s="32" t="s">
        <v>75</v>
      </c>
      <c r="E30" s="32" t="s">
        <v>108</v>
      </c>
      <c r="F30" s="34">
        <v>120.68</v>
      </c>
      <c r="G30" s="34">
        <v>13.05</v>
      </c>
      <c r="H30" s="34">
        <f t="shared" si="4"/>
        <v>16.47954</v>
      </c>
      <c r="I30" s="34">
        <f t="shared" si="5"/>
        <v>1988.7508872000001</v>
      </c>
    </row>
    <row r="31" spans="1:9" ht="33">
      <c r="A31" s="31" t="s">
        <v>112</v>
      </c>
      <c r="B31" s="32" t="s">
        <v>113</v>
      </c>
      <c r="C31" s="33" t="s">
        <v>114</v>
      </c>
      <c r="D31" s="32" t="s">
        <v>80</v>
      </c>
      <c r="E31" s="32" t="s">
        <v>98</v>
      </c>
      <c r="F31" s="34">
        <v>2.1800000000000002</v>
      </c>
      <c r="G31" s="34">
        <v>780.85</v>
      </c>
      <c r="H31" s="34">
        <f t="shared" si="4"/>
        <v>986.05737999999997</v>
      </c>
      <c r="I31" s="34">
        <f t="shared" si="5"/>
        <v>2149.6050884000001</v>
      </c>
    </row>
    <row r="32" spans="1:9" ht="16.5">
      <c r="A32" s="31"/>
      <c r="B32" s="32"/>
      <c r="C32" s="33"/>
      <c r="D32" s="32"/>
      <c r="E32" s="32"/>
      <c r="F32" s="34"/>
      <c r="G32" s="34"/>
      <c r="H32" s="34"/>
      <c r="I32" s="35">
        <f>SUM(I28:I31)</f>
        <v>5890.4407161600002</v>
      </c>
    </row>
    <row r="33" spans="1:9" ht="20.100000000000001" customHeight="1">
      <c r="A33" s="28" t="s">
        <v>28</v>
      </c>
      <c r="B33" s="93" t="s">
        <v>29</v>
      </c>
      <c r="C33" s="94"/>
      <c r="D33" s="94"/>
      <c r="E33" s="94"/>
      <c r="F33" s="94"/>
      <c r="G33" s="94"/>
      <c r="H33" s="29"/>
      <c r="I33" s="30"/>
    </row>
    <row r="34" spans="1:9" ht="49.5">
      <c r="A34" s="31" t="s">
        <v>115</v>
      </c>
      <c r="B34" s="32" t="s">
        <v>116</v>
      </c>
      <c r="C34" s="33" t="s">
        <v>117</v>
      </c>
      <c r="D34" s="32" t="s">
        <v>75</v>
      </c>
      <c r="E34" s="32" t="s">
        <v>76</v>
      </c>
      <c r="F34" s="34">
        <v>16.28</v>
      </c>
      <c r="G34" s="34">
        <v>171.55</v>
      </c>
      <c r="H34" s="34">
        <f t="shared" ref="H34:H37" si="6">G34*$L$10</f>
        <v>216.63334</v>
      </c>
      <c r="I34" s="34">
        <f t="shared" ref="I34:I37" si="7">F34*H34</f>
        <v>3526.7907752000001</v>
      </c>
    </row>
    <row r="35" spans="1:9" ht="49.5">
      <c r="A35" s="31" t="s">
        <v>118</v>
      </c>
      <c r="B35" s="32" t="s">
        <v>106</v>
      </c>
      <c r="C35" s="33" t="s">
        <v>107</v>
      </c>
      <c r="D35" s="32" t="s">
        <v>75</v>
      </c>
      <c r="E35" s="32" t="s">
        <v>108</v>
      </c>
      <c r="F35" s="34">
        <v>94.4</v>
      </c>
      <c r="G35" s="34">
        <v>16.87</v>
      </c>
      <c r="H35" s="34">
        <f t="shared" si="6"/>
        <v>21.303436000000001</v>
      </c>
      <c r="I35" s="34">
        <f t="shared" si="7"/>
        <v>2011.0443584000002</v>
      </c>
    </row>
    <row r="36" spans="1:9" ht="49.5">
      <c r="A36" s="31" t="s">
        <v>119</v>
      </c>
      <c r="B36" s="32" t="s">
        <v>120</v>
      </c>
      <c r="C36" s="33" t="s">
        <v>121</v>
      </c>
      <c r="D36" s="32" t="s">
        <v>75</v>
      </c>
      <c r="E36" s="32" t="s">
        <v>108</v>
      </c>
      <c r="F36" s="34">
        <v>140.80000000000001</v>
      </c>
      <c r="G36" s="34">
        <v>13.48</v>
      </c>
      <c r="H36" s="34">
        <f t="shared" si="6"/>
        <v>17.022544</v>
      </c>
      <c r="I36" s="34">
        <f t="shared" si="7"/>
        <v>2396.7741952000001</v>
      </c>
    </row>
    <row r="37" spans="1:9" ht="16.5">
      <c r="A37" s="31" t="s">
        <v>122</v>
      </c>
      <c r="B37" s="32" t="s">
        <v>123</v>
      </c>
      <c r="C37" s="33" t="s">
        <v>124</v>
      </c>
      <c r="D37" s="32" t="s">
        <v>80</v>
      </c>
      <c r="E37" s="32" t="s">
        <v>98</v>
      </c>
      <c r="F37" s="34">
        <v>2.94</v>
      </c>
      <c r="G37" s="34">
        <v>736.52</v>
      </c>
      <c r="H37" s="34">
        <f t="shared" si="6"/>
        <v>930.07745599999987</v>
      </c>
      <c r="I37" s="34">
        <f t="shared" si="7"/>
        <v>2734.4277206399997</v>
      </c>
    </row>
    <row r="38" spans="1:9" ht="16.5">
      <c r="A38" s="31"/>
      <c r="B38" s="32"/>
      <c r="C38" s="33"/>
      <c r="D38" s="32"/>
      <c r="E38" s="32"/>
      <c r="F38" s="34"/>
      <c r="G38" s="34"/>
      <c r="H38" s="34"/>
      <c r="I38" s="35">
        <f>SUM(I34:I37)</f>
        <v>10669.037049440001</v>
      </c>
    </row>
    <row r="39" spans="1:9" ht="16.5">
      <c r="A39" s="31"/>
      <c r="B39" s="32"/>
      <c r="C39" s="33"/>
      <c r="D39" s="32"/>
      <c r="E39" s="32"/>
      <c r="F39" s="34"/>
      <c r="G39" s="34"/>
      <c r="H39" s="34"/>
      <c r="I39" s="35">
        <f>I38+I32</f>
        <v>16559.477765600001</v>
      </c>
    </row>
    <row r="40" spans="1:9" ht="20.100000000000001" customHeight="1">
      <c r="A40" s="28" t="s">
        <v>30</v>
      </c>
      <c r="B40" s="93" t="s">
        <v>31</v>
      </c>
      <c r="C40" s="94"/>
      <c r="D40" s="94"/>
      <c r="E40" s="94"/>
      <c r="F40" s="94"/>
      <c r="G40" s="94"/>
      <c r="H40" s="29"/>
      <c r="I40" s="36"/>
    </row>
    <row r="41" spans="1:9" ht="20.100000000000001" customHeight="1">
      <c r="A41" s="28" t="s">
        <v>32</v>
      </c>
      <c r="B41" s="93" t="s">
        <v>33</v>
      </c>
      <c r="C41" s="94"/>
      <c r="D41" s="94"/>
      <c r="E41" s="94"/>
      <c r="F41" s="94"/>
      <c r="G41" s="94"/>
      <c r="H41" s="29"/>
      <c r="I41" s="30"/>
    </row>
    <row r="42" spans="1:9" ht="49.5">
      <c r="A42" s="31" t="s">
        <v>125</v>
      </c>
      <c r="B42" s="32" t="s">
        <v>126</v>
      </c>
      <c r="C42" s="33" t="s">
        <v>127</v>
      </c>
      <c r="D42" s="32" t="s">
        <v>75</v>
      </c>
      <c r="E42" s="32" t="s">
        <v>76</v>
      </c>
      <c r="F42" s="34">
        <v>12.3</v>
      </c>
      <c r="G42" s="34">
        <v>226.26</v>
      </c>
      <c r="H42" s="34">
        <f t="shared" ref="H42:H45" si="8">G42*$L$10</f>
        <v>285.72112799999996</v>
      </c>
      <c r="I42" s="34">
        <f t="shared" ref="I42:I45" si="9">F42*H42</f>
        <v>3514.3698743999998</v>
      </c>
    </row>
    <row r="43" spans="1:9" ht="66">
      <c r="A43" s="31" t="s">
        <v>128</v>
      </c>
      <c r="B43" s="32" t="s">
        <v>129</v>
      </c>
      <c r="C43" s="33" t="s">
        <v>130</v>
      </c>
      <c r="D43" s="32" t="s">
        <v>75</v>
      </c>
      <c r="E43" s="32" t="s">
        <v>108</v>
      </c>
      <c r="F43" s="34">
        <v>57.69</v>
      </c>
      <c r="G43" s="34">
        <v>12.46</v>
      </c>
      <c r="H43" s="34">
        <f t="shared" si="8"/>
        <v>15.734488000000001</v>
      </c>
      <c r="I43" s="34">
        <f t="shared" si="9"/>
        <v>907.72261272000003</v>
      </c>
    </row>
    <row r="44" spans="1:9" ht="66">
      <c r="A44" s="31" t="s">
        <v>131</v>
      </c>
      <c r="B44" s="32" t="s">
        <v>132</v>
      </c>
      <c r="C44" s="33" t="s">
        <v>133</v>
      </c>
      <c r="D44" s="32" t="s">
        <v>75</v>
      </c>
      <c r="E44" s="32" t="s">
        <v>108</v>
      </c>
      <c r="F44" s="34">
        <v>50.4</v>
      </c>
      <c r="G44" s="34">
        <v>14.46</v>
      </c>
      <c r="H44" s="34">
        <f t="shared" si="8"/>
        <v>18.260088</v>
      </c>
      <c r="I44" s="34">
        <f t="shared" si="9"/>
        <v>920.30843519999996</v>
      </c>
    </row>
    <row r="45" spans="1:9" ht="16.5">
      <c r="A45" s="31" t="s">
        <v>134</v>
      </c>
      <c r="B45" s="32" t="s">
        <v>123</v>
      </c>
      <c r="C45" s="33" t="s">
        <v>124</v>
      </c>
      <c r="D45" s="32" t="s">
        <v>80</v>
      </c>
      <c r="E45" s="32" t="s">
        <v>98</v>
      </c>
      <c r="F45" s="34">
        <v>1.35</v>
      </c>
      <c r="G45" s="34">
        <v>736.52</v>
      </c>
      <c r="H45" s="34">
        <f t="shared" si="8"/>
        <v>930.07745599999987</v>
      </c>
      <c r="I45" s="34">
        <f t="shared" si="9"/>
        <v>1255.6045655999999</v>
      </c>
    </row>
    <row r="46" spans="1:9" ht="16.5">
      <c r="A46" s="31"/>
      <c r="B46" s="32"/>
      <c r="C46" s="33"/>
      <c r="D46" s="32"/>
      <c r="E46" s="32"/>
      <c r="F46" s="34"/>
      <c r="G46" s="34"/>
      <c r="H46" s="34"/>
      <c r="I46" s="35">
        <f>SUM(I42:I45)</f>
        <v>6598.0054879199988</v>
      </c>
    </row>
    <row r="47" spans="1:9" ht="20.100000000000001" customHeight="1">
      <c r="A47" s="28" t="s">
        <v>34</v>
      </c>
      <c r="B47" s="93" t="s">
        <v>35</v>
      </c>
      <c r="C47" s="94"/>
      <c r="D47" s="94"/>
      <c r="E47" s="94"/>
      <c r="F47" s="94"/>
      <c r="G47" s="94"/>
      <c r="H47" s="29"/>
      <c r="I47" s="30"/>
    </row>
    <row r="48" spans="1:9" ht="49.5">
      <c r="A48" s="31" t="s">
        <v>135</v>
      </c>
      <c r="B48" s="32" t="s">
        <v>126</v>
      </c>
      <c r="C48" s="33" t="s">
        <v>127</v>
      </c>
      <c r="D48" s="32" t="s">
        <v>75</v>
      </c>
      <c r="E48" s="32" t="s">
        <v>76</v>
      </c>
      <c r="F48" s="34">
        <v>13.25</v>
      </c>
      <c r="G48" s="34">
        <v>226.26</v>
      </c>
      <c r="H48" s="34">
        <f t="shared" ref="H48:H51" si="10">G48*$L$10</f>
        <v>285.72112799999996</v>
      </c>
      <c r="I48" s="34">
        <f t="shared" ref="I48:I51" si="11">F48*H48</f>
        <v>3785.8049459999997</v>
      </c>
    </row>
    <row r="49" spans="1:9" ht="66">
      <c r="A49" s="31" t="s">
        <v>136</v>
      </c>
      <c r="B49" s="32" t="s">
        <v>132</v>
      </c>
      <c r="C49" s="33" t="s">
        <v>133</v>
      </c>
      <c r="D49" s="32" t="s">
        <v>75</v>
      </c>
      <c r="E49" s="32" t="s">
        <v>108</v>
      </c>
      <c r="F49" s="34">
        <v>56</v>
      </c>
      <c r="G49" s="34">
        <v>14.46</v>
      </c>
      <c r="H49" s="34">
        <f t="shared" si="10"/>
        <v>18.260088</v>
      </c>
      <c r="I49" s="34">
        <f t="shared" si="11"/>
        <v>1022.564928</v>
      </c>
    </row>
    <row r="50" spans="1:9" ht="66">
      <c r="A50" s="31" t="s">
        <v>137</v>
      </c>
      <c r="B50" s="32" t="s">
        <v>138</v>
      </c>
      <c r="C50" s="33" t="s">
        <v>139</v>
      </c>
      <c r="D50" s="32" t="s">
        <v>75</v>
      </c>
      <c r="E50" s="32" t="s">
        <v>108</v>
      </c>
      <c r="F50" s="34">
        <v>98.25</v>
      </c>
      <c r="G50" s="34">
        <v>13.94</v>
      </c>
      <c r="H50" s="34">
        <f t="shared" si="10"/>
        <v>17.603431999999998</v>
      </c>
      <c r="I50" s="34">
        <f t="shared" si="11"/>
        <v>1729.5371939999998</v>
      </c>
    </row>
    <row r="51" spans="1:9" ht="16.5">
      <c r="A51" s="31" t="s">
        <v>140</v>
      </c>
      <c r="B51" s="32" t="s">
        <v>123</v>
      </c>
      <c r="C51" s="33" t="s">
        <v>124</v>
      </c>
      <c r="D51" s="32" t="s">
        <v>80</v>
      </c>
      <c r="E51" s="32" t="s">
        <v>98</v>
      </c>
      <c r="F51" s="34">
        <v>2.5</v>
      </c>
      <c r="G51" s="34">
        <v>736.52</v>
      </c>
      <c r="H51" s="34">
        <f t="shared" si="10"/>
        <v>930.07745599999987</v>
      </c>
      <c r="I51" s="34">
        <f t="shared" si="11"/>
        <v>2325.1936399999995</v>
      </c>
    </row>
    <row r="52" spans="1:9" ht="16.5">
      <c r="A52" s="31"/>
      <c r="B52" s="32"/>
      <c r="C52" s="33"/>
      <c r="D52" s="32"/>
      <c r="E52" s="32"/>
      <c r="F52" s="34"/>
      <c r="G52" s="34"/>
      <c r="H52" s="34"/>
      <c r="I52" s="35">
        <f>SUM(I48:I51)</f>
        <v>8863.1007079999981</v>
      </c>
    </row>
    <row r="53" spans="1:9" ht="16.5">
      <c r="A53" s="31"/>
      <c r="B53" s="32"/>
      <c r="C53" s="33"/>
      <c r="D53" s="32"/>
      <c r="E53" s="32"/>
      <c r="F53" s="34"/>
      <c r="G53" s="34"/>
      <c r="H53" s="34"/>
      <c r="I53" s="35">
        <f>I52+I46</f>
        <v>15461.106195919998</v>
      </c>
    </row>
    <row r="54" spans="1:9" ht="20.100000000000001" customHeight="1">
      <c r="A54" s="28" t="s">
        <v>36</v>
      </c>
      <c r="B54" s="93" t="s">
        <v>37</v>
      </c>
      <c r="C54" s="94"/>
      <c r="D54" s="94"/>
      <c r="E54" s="94"/>
      <c r="F54" s="94"/>
      <c r="G54" s="94"/>
      <c r="H54" s="29"/>
      <c r="I54" s="30"/>
    </row>
    <row r="55" spans="1:9" ht="16.5">
      <c r="A55" s="31" t="s">
        <v>141</v>
      </c>
      <c r="B55" s="32" t="s">
        <v>142</v>
      </c>
      <c r="C55" s="33" t="s">
        <v>143</v>
      </c>
      <c r="D55" s="32" t="s">
        <v>80</v>
      </c>
      <c r="E55" s="32" t="s">
        <v>76</v>
      </c>
      <c r="F55" s="34">
        <v>78.930000000000007</v>
      </c>
      <c r="G55" s="34">
        <v>67.89</v>
      </c>
      <c r="H55" s="34">
        <f t="shared" ref="H55" si="12">G55*$L$10</f>
        <v>85.731491999999989</v>
      </c>
      <c r="I55" s="34">
        <f t="shared" ref="I55" si="13">F55*H55</f>
        <v>6766.7866635599994</v>
      </c>
    </row>
    <row r="56" spans="1:9" ht="16.5">
      <c r="A56" s="31"/>
      <c r="B56" s="32"/>
      <c r="C56" s="33"/>
      <c r="D56" s="32"/>
      <c r="E56" s="32"/>
      <c r="F56" s="34"/>
      <c r="G56" s="34"/>
      <c r="H56" s="34"/>
      <c r="I56" s="35">
        <f>SUM(I55)</f>
        <v>6766.7866635599994</v>
      </c>
    </row>
    <row r="57" spans="1:9" ht="20.100000000000001" customHeight="1">
      <c r="A57" s="28" t="s">
        <v>38</v>
      </c>
      <c r="B57" s="93" t="s">
        <v>39</v>
      </c>
      <c r="C57" s="94"/>
      <c r="D57" s="94"/>
      <c r="E57" s="94"/>
      <c r="F57" s="94"/>
      <c r="G57" s="94"/>
      <c r="H57" s="29"/>
      <c r="I57" s="30"/>
    </row>
    <row r="58" spans="1:9" ht="16.5">
      <c r="A58" s="31" t="s">
        <v>144</v>
      </c>
      <c r="B58" s="32" t="s">
        <v>145</v>
      </c>
      <c r="C58" s="33" t="s">
        <v>146</v>
      </c>
      <c r="D58" s="32" t="s">
        <v>80</v>
      </c>
      <c r="E58" s="32" t="s">
        <v>76</v>
      </c>
      <c r="F58" s="34">
        <v>72.8</v>
      </c>
      <c r="G58" s="34">
        <v>77.63</v>
      </c>
      <c r="H58" s="34">
        <f t="shared" ref="H58:H60" si="14">G58*$L$10</f>
        <v>98.03116399999999</v>
      </c>
      <c r="I58" s="34">
        <f t="shared" ref="I58:I60" si="15">F58*H58</f>
        <v>7136.6687391999985</v>
      </c>
    </row>
    <row r="59" spans="1:9" ht="16.5">
      <c r="A59" s="31" t="s">
        <v>147</v>
      </c>
      <c r="B59" s="32" t="s">
        <v>148</v>
      </c>
      <c r="C59" s="33" t="s">
        <v>149</v>
      </c>
      <c r="D59" s="32" t="s">
        <v>80</v>
      </c>
      <c r="E59" s="32" t="s">
        <v>150</v>
      </c>
      <c r="F59" s="34">
        <v>2.5</v>
      </c>
      <c r="G59" s="34">
        <v>152</v>
      </c>
      <c r="H59" s="34">
        <f t="shared" si="14"/>
        <v>191.94559999999998</v>
      </c>
      <c r="I59" s="34">
        <f t="shared" si="15"/>
        <v>479.86399999999998</v>
      </c>
    </row>
    <row r="60" spans="1:9" ht="16.5">
      <c r="A60" s="31" t="s">
        <v>151</v>
      </c>
      <c r="B60" s="32" t="s">
        <v>152</v>
      </c>
      <c r="C60" s="33" t="s">
        <v>153</v>
      </c>
      <c r="D60" s="32" t="s">
        <v>80</v>
      </c>
      <c r="E60" s="32" t="s">
        <v>76</v>
      </c>
      <c r="F60" s="34">
        <v>72.8</v>
      </c>
      <c r="G60" s="34">
        <v>52.1</v>
      </c>
      <c r="H60" s="34">
        <f t="shared" si="14"/>
        <v>65.791879999999992</v>
      </c>
      <c r="I60" s="34">
        <f t="shared" si="15"/>
        <v>4789.6488639999989</v>
      </c>
    </row>
    <row r="61" spans="1:9" ht="16.5">
      <c r="A61" s="31"/>
      <c r="B61" s="32"/>
      <c r="C61" s="33"/>
      <c r="D61" s="32"/>
      <c r="E61" s="32"/>
      <c r="F61" s="34"/>
      <c r="G61" s="34"/>
      <c r="H61" s="34"/>
      <c r="I61" s="35">
        <f>SUM(I58:I60)</f>
        <v>12406.181603199997</v>
      </c>
    </row>
    <row r="62" spans="1:9" ht="20.100000000000001" customHeight="1">
      <c r="A62" s="28" t="s">
        <v>40</v>
      </c>
      <c r="B62" s="93" t="s">
        <v>41</v>
      </c>
      <c r="C62" s="94"/>
      <c r="D62" s="94"/>
      <c r="E62" s="94"/>
      <c r="F62" s="94"/>
      <c r="G62" s="94"/>
      <c r="H62" s="29"/>
      <c r="I62" s="30"/>
    </row>
    <row r="63" spans="1:9" ht="16.5">
      <c r="A63" s="31" t="s">
        <v>154</v>
      </c>
      <c r="B63" s="32" t="s">
        <v>155</v>
      </c>
      <c r="C63" s="33" t="s">
        <v>156</v>
      </c>
      <c r="D63" s="32" t="s">
        <v>80</v>
      </c>
      <c r="E63" s="32" t="s">
        <v>76</v>
      </c>
      <c r="F63" s="34">
        <v>56.25</v>
      </c>
      <c r="G63" s="34">
        <v>21.36</v>
      </c>
      <c r="H63" s="34">
        <f t="shared" ref="H63:H65" si="16">G63*$L$10</f>
        <v>26.973407999999999</v>
      </c>
      <c r="I63" s="34">
        <f t="shared" ref="I63:I65" si="17">F63*H63</f>
        <v>1517.2541999999999</v>
      </c>
    </row>
    <row r="64" spans="1:9" ht="33">
      <c r="A64" s="31" t="s">
        <v>157</v>
      </c>
      <c r="B64" s="32" t="s">
        <v>158</v>
      </c>
      <c r="C64" s="33" t="s">
        <v>159</v>
      </c>
      <c r="D64" s="32" t="s">
        <v>75</v>
      </c>
      <c r="E64" s="32" t="s">
        <v>76</v>
      </c>
      <c r="F64" s="34">
        <v>45.6</v>
      </c>
      <c r="G64" s="34">
        <v>13.57</v>
      </c>
      <c r="H64" s="34">
        <f t="shared" si="16"/>
        <v>17.136195999999998</v>
      </c>
      <c r="I64" s="34">
        <f t="shared" si="17"/>
        <v>781.4105376</v>
      </c>
    </row>
    <row r="65" spans="1:9" ht="16.5">
      <c r="A65" s="31" t="s">
        <v>160</v>
      </c>
      <c r="B65" s="32" t="s">
        <v>161</v>
      </c>
      <c r="C65" s="33" t="s">
        <v>162</v>
      </c>
      <c r="D65" s="32" t="s">
        <v>80</v>
      </c>
      <c r="E65" s="32" t="s">
        <v>76</v>
      </c>
      <c r="F65" s="34">
        <v>40.26</v>
      </c>
      <c r="G65" s="34">
        <v>24.81</v>
      </c>
      <c r="H65" s="34">
        <f t="shared" si="16"/>
        <v>31.330067999999997</v>
      </c>
      <c r="I65" s="34">
        <f t="shared" si="17"/>
        <v>1261.3485376799999</v>
      </c>
    </row>
    <row r="66" spans="1:9" ht="16.5">
      <c r="A66" s="31"/>
      <c r="B66" s="32"/>
      <c r="C66" s="33"/>
      <c r="D66" s="32"/>
      <c r="E66" s="32"/>
      <c r="F66" s="34"/>
      <c r="G66" s="34"/>
      <c r="H66" s="34"/>
      <c r="I66" s="35">
        <f>SUM(I63:I65)</f>
        <v>3560.01327528</v>
      </c>
    </row>
    <row r="67" spans="1:9" ht="20.100000000000001" customHeight="1">
      <c r="A67" s="28" t="s">
        <v>42</v>
      </c>
      <c r="B67" s="93" t="s">
        <v>43</v>
      </c>
      <c r="C67" s="94"/>
      <c r="D67" s="94"/>
      <c r="E67" s="94"/>
      <c r="F67" s="94"/>
      <c r="G67" s="94"/>
      <c r="H67" s="29"/>
      <c r="I67" s="30"/>
    </row>
    <row r="68" spans="1:9" ht="99">
      <c r="A68" s="31" t="s">
        <v>163</v>
      </c>
      <c r="B68" s="32" t="s">
        <v>164</v>
      </c>
      <c r="C68" s="33" t="s">
        <v>165</v>
      </c>
      <c r="D68" s="32" t="s">
        <v>75</v>
      </c>
      <c r="E68" s="32" t="s">
        <v>94</v>
      </c>
      <c r="F68" s="34">
        <v>8</v>
      </c>
      <c r="G68" s="34">
        <v>653.88</v>
      </c>
      <c r="H68" s="34">
        <f t="shared" ref="H68:H70" si="18">G68*$L$10</f>
        <v>825.71966399999997</v>
      </c>
      <c r="I68" s="34">
        <f t="shared" ref="I68:I70" si="19">F68*H68</f>
        <v>6605.7573119999997</v>
      </c>
    </row>
    <row r="69" spans="1:9" ht="99">
      <c r="A69" s="31" t="s">
        <v>166</v>
      </c>
      <c r="B69" s="32" t="s">
        <v>167</v>
      </c>
      <c r="C69" s="33" t="s">
        <v>168</v>
      </c>
      <c r="D69" s="32" t="s">
        <v>75</v>
      </c>
      <c r="E69" s="32" t="s">
        <v>94</v>
      </c>
      <c r="F69" s="34">
        <v>4</v>
      </c>
      <c r="G69" s="34">
        <v>893.97</v>
      </c>
      <c r="H69" s="34">
        <f t="shared" si="18"/>
        <v>1128.9053159999999</v>
      </c>
      <c r="I69" s="34">
        <f t="shared" si="19"/>
        <v>4515.6212639999994</v>
      </c>
    </row>
    <row r="70" spans="1:9" ht="16.5">
      <c r="A70" s="31" t="s">
        <v>169</v>
      </c>
      <c r="B70" s="32" t="s">
        <v>170</v>
      </c>
      <c r="C70" s="33" t="s">
        <v>171</v>
      </c>
      <c r="D70" s="32" t="s">
        <v>80</v>
      </c>
      <c r="E70" s="32" t="s">
        <v>76</v>
      </c>
      <c r="F70" s="34">
        <v>2</v>
      </c>
      <c r="G70" s="34">
        <v>150.9</v>
      </c>
      <c r="H70" s="34">
        <f t="shared" si="18"/>
        <v>190.55652000000001</v>
      </c>
      <c r="I70" s="34">
        <f t="shared" si="19"/>
        <v>381.11304000000001</v>
      </c>
    </row>
    <row r="71" spans="1:9" ht="16.5">
      <c r="A71" s="31"/>
      <c r="B71" s="32"/>
      <c r="C71" s="33"/>
      <c r="D71" s="32"/>
      <c r="E71" s="32"/>
      <c r="F71" s="34"/>
      <c r="G71" s="34"/>
      <c r="H71" s="34"/>
      <c r="I71" s="35">
        <f>SUM(I68:I70)</f>
        <v>11502.491615999999</v>
      </c>
    </row>
    <row r="72" spans="1:9" ht="20.100000000000001" customHeight="1">
      <c r="A72" s="28" t="s">
        <v>44</v>
      </c>
      <c r="B72" s="93" t="s">
        <v>45</v>
      </c>
      <c r="C72" s="94"/>
      <c r="D72" s="94"/>
      <c r="E72" s="94"/>
      <c r="F72" s="94"/>
      <c r="G72" s="94"/>
      <c r="H72" s="29"/>
      <c r="I72" s="30"/>
    </row>
    <row r="73" spans="1:9" ht="16.5">
      <c r="A73" s="31" t="s">
        <v>172</v>
      </c>
      <c r="B73" s="32" t="s">
        <v>173</v>
      </c>
      <c r="C73" s="33" t="s">
        <v>174</v>
      </c>
      <c r="D73" s="32" t="s">
        <v>80</v>
      </c>
      <c r="E73" s="32" t="s">
        <v>76</v>
      </c>
      <c r="F73" s="34">
        <v>46.15</v>
      </c>
      <c r="G73" s="34">
        <v>51.66</v>
      </c>
      <c r="H73" s="34">
        <f t="shared" ref="H73:H77" si="20">G73*$L$10</f>
        <v>65.236247999999989</v>
      </c>
      <c r="I73" s="34">
        <f t="shared" ref="I73:I77" si="21">F73*H73</f>
        <v>3010.6528451999993</v>
      </c>
    </row>
    <row r="74" spans="1:9" ht="16.5">
      <c r="A74" s="31" t="s">
        <v>175</v>
      </c>
      <c r="B74" s="32" t="s">
        <v>176</v>
      </c>
      <c r="C74" s="33" t="s">
        <v>177</v>
      </c>
      <c r="D74" s="32" t="s">
        <v>80</v>
      </c>
      <c r="E74" s="32" t="s">
        <v>76</v>
      </c>
      <c r="F74" s="34">
        <v>46.15</v>
      </c>
      <c r="G74" s="34">
        <v>42.24</v>
      </c>
      <c r="H74" s="34">
        <f t="shared" si="20"/>
        <v>53.340671999999998</v>
      </c>
      <c r="I74" s="34">
        <f t="shared" si="21"/>
        <v>2461.6720127999997</v>
      </c>
    </row>
    <row r="75" spans="1:9" ht="20.100000000000001" customHeight="1">
      <c r="A75" s="28" t="s">
        <v>46</v>
      </c>
      <c r="B75" s="93" t="s">
        <v>47</v>
      </c>
      <c r="C75" s="94"/>
      <c r="D75" s="94"/>
      <c r="E75" s="94"/>
      <c r="F75" s="94"/>
      <c r="G75" s="94"/>
      <c r="H75" s="29"/>
      <c r="I75" s="35">
        <f>SUM(I73:I74)</f>
        <v>5472.324857999999</v>
      </c>
    </row>
    <row r="76" spans="1:9" ht="16.5">
      <c r="A76" s="31" t="s">
        <v>178</v>
      </c>
      <c r="B76" s="32" t="s">
        <v>179</v>
      </c>
      <c r="C76" s="33" t="s">
        <v>180</v>
      </c>
      <c r="D76" s="32" t="s">
        <v>80</v>
      </c>
      <c r="E76" s="32" t="s">
        <v>76</v>
      </c>
      <c r="F76" s="34">
        <v>46.15</v>
      </c>
      <c r="G76" s="34">
        <v>63.93</v>
      </c>
      <c r="H76" s="34">
        <f t="shared" si="20"/>
        <v>80.730803999999992</v>
      </c>
      <c r="I76" s="34">
        <f t="shared" si="21"/>
        <v>3725.7266045999995</v>
      </c>
    </row>
    <row r="77" spans="1:9" ht="16.5">
      <c r="A77" s="31" t="s">
        <v>181</v>
      </c>
      <c r="B77" s="32" t="s">
        <v>182</v>
      </c>
      <c r="C77" s="33" t="s">
        <v>183</v>
      </c>
      <c r="D77" s="32" t="s">
        <v>80</v>
      </c>
      <c r="E77" s="32" t="s">
        <v>76</v>
      </c>
      <c r="F77" s="34">
        <v>46.15</v>
      </c>
      <c r="G77" s="34">
        <v>91.05</v>
      </c>
      <c r="H77" s="34">
        <f t="shared" si="20"/>
        <v>114.97793999999999</v>
      </c>
      <c r="I77" s="34">
        <f t="shared" si="21"/>
        <v>5306.2319309999993</v>
      </c>
    </row>
    <row r="78" spans="1:9" ht="16.5">
      <c r="A78" s="31"/>
      <c r="B78" s="32"/>
      <c r="C78" s="33"/>
      <c r="D78" s="32"/>
      <c r="E78" s="32"/>
      <c r="F78" s="34"/>
      <c r="G78" s="34"/>
      <c r="H78" s="34"/>
      <c r="I78" s="35">
        <f>SUM(I76:I77)</f>
        <v>9031.9585355999989</v>
      </c>
    </row>
    <row r="79" spans="1:9" ht="20.100000000000001" customHeight="1">
      <c r="A79" s="28" t="s">
        <v>48</v>
      </c>
      <c r="B79" s="93" t="s">
        <v>49</v>
      </c>
      <c r="C79" s="94"/>
      <c r="D79" s="94"/>
      <c r="E79" s="94"/>
      <c r="F79" s="94"/>
      <c r="G79" s="94"/>
      <c r="H79" s="29"/>
      <c r="I79" s="30"/>
    </row>
    <row r="80" spans="1:9" ht="16.5">
      <c r="A80" s="31" t="s">
        <v>184</v>
      </c>
      <c r="B80" s="32" t="s">
        <v>185</v>
      </c>
      <c r="C80" s="33" t="s">
        <v>186</v>
      </c>
      <c r="D80" s="32" t="s">
        <v>80</v>
      </c>
      <c r="E80" s="32" t="s">
        <v>76</v>
      </c>
      <c r="F80" s="34">
        <v>112.35</v>
      </c>
      <c r="G80" s="34">
        <v>37.47</v>
      </c>
      <c r="H80" s="34">
        <f t="shared" ref="H80:H81" si="22">G80*$L$10</f>
        <v>47.317115999999999</v>
      </c>
      <c r="I80" s="34">
        <f t="shared" ref="I80:I81" si="23">F80*H80</f>
        <v>5316.0779825999998</v>
      </c>
    </row>
    <row r="81" spans="1:9" ht="16.5">
      <c r="A81" s="31" t="s">
        <v>187</v>
      </c>
      <c r="B81" s="32" t="s">
        <v>188</v>
      </c>
      <c r="C81" s="33" t="s">
        <v>189</v>
      </c>
      <c r="D81" s="32" t="s">
        <v>80</v>
      </c>
      <c r="E81" s="32" t="s">
        <v>76</v>
      </c>
      <c r="F81" s="34">
        <v>112.35</v>
      </c>
      <c r="G81" s="34">
        <v>82.33</v>
      </c>
      <c r="H81" s="34">
        <f t="shared" si="22"/>
        <v>103.96632399999999</v>
      </c>
      <c r="I81" s="34">
        <f t="shared" si="23"/>
        <v>11680.616501399998</v>
      </c>
    </row>
    <row r="82" spans="1:9" ht="16.5">
      <c r="A82" s="31"/>
      <c r="B82" s="32"/>
      <c r="C82" s="33"/>
      <c r="D82" s="32"/>
      <c r="E82" s="32"/>
      <c r="F82" s="34"/>
      <c r="G82" s="34"/>
      <c r="H82" s="34"/>
      <c r="I82" s="35">
        <f>SUM(I80:I81)</f>
        <v>16996.694484</v>
      </c>
    </row>
    <row r="83" spans="1:9" ht="20.100000000000001" customHeight="1">
      <c r="A83" s="28" t="s">
        <v>50</v>
      </c>
      <c r="B83" s="93" t="s">
        <v>51</v>
      </c>
      <c r="C83" s="94"/>
      <c r="D83" s="94"/>
      <c r="E83" s="94"/>
      <c r="F83" s="94"/>
      <c r="G83" s="94"/>
      <c r="H83" s="29"/>
      <c r="I83" s="30"/>
    </row>
    <row r="84" spans="1:9" ht="20.100000000000001" customHeight="1">
      <c r="A84" s="28" t="s">
        <v>52</v>
      </c>
      <c r="B84" s="93" t="s">
        <v>53</v>
      </c>
      <c r="C84" s="94"/>
      <c r="D84" s="94"/>
      <c r="E84" s="94"/>
      <c r="F84" s="94"/>
      <c r="G84" s="94"/>
      <c r="H84" s="29"/>
      <c r="I84" s="30"/>
    </row>
    <row r="85" spans="1:9" ht="16.5">
      <c r="A85" s="71" t="s">
        <v>380</v>
      </c>
      <c r="B85" s="5" t="s">
        <v>190</v>
      </c>
      <c r="C85" s="6" t="s">
        <v>381</v>
      </c>
      <c r="D85" s="5" t="s">
        <v>80</v>
      </c>
      <c r="E85" s="5" t="s">
        <v>192</v>
      </c>
      <c r="F85" s="7">
        <v>14</v>
      </c>
      <c r="G85" s="7">
        <v>469.4</v>
      </c>
      <c r="H85" s="34">
        <f t="shared" ref="H85:H86" si="24">G85*$L$10</f>
        <v>592.75831999999991</v>
      </c>
      <c r="I85" s="7">
        <f t="shared" ref="I85" si="25">F85*H85</f>
        <v>8298.6164799999988</v>
      </c>
    </row>
    <row r="86" spans="1:9" ht="16.5">
      <c r="A86" s="31" t="s">
        <v>193</v>
      </c>
      <c r="B86" s="32" t="s">
        <v>194</v>
      </c>
      <c r="C86" s="33" t="s">
        <v>191</v>
      </c>
      <c r="D86" s="32" t="s">
        <v>80</v>
      </c>
      <c r="E86" s="32" t="s">
        <v>192</v>
      </c>
      <c r="F86" s="34">
        <v>18</v>
      </c>
      <c r="G86" s="34">
        <v>391.72</v>
      </c>
      <c r="H86" s="34">
        <f t="shared" si="24"/>
        <v>494.664016</v>
      </c>
      <c r="I86" s="34">
        <f t="shared" ref="I86" si="26">F86*H86</f>
        <v>8903.9522880000004</v>
      </c>
    </row>
    <row r="87" spans="1:9" ht="16.5">
      <c r="A87" s="31"/>
      <c r="B87" s="32"/>
      <c r="C87" s="33"/>
      <c r="D87" s="32"/>
      <c r="E87" s="32"/>
      <c r="F87" s="34"/>
      <c r="G87" s="34"/>
      <c r="H87" s="34"/>
      <c r="I87" s="35">
        <f>SUM(I85:I86)</f>
        <v>17202.568767999997</v>
      </c>
    </row>
    <row r="88" spans="1:9" ht="20.100000000000001" customHeight="1">
      <c r="A88" s="28" t="s">
        <v>54</v>
      </c>
      <c r="B88" s="93" t="s">
        <v>55</v>
      </c>
      <c r="C88" s="94"/>
      <c r="D88" s="94"/>
      <c r="E88" s="94"/>
      <c r="F88" s="94"/>
      <c r="G88" s="94"/>
      <c r="H88" s="29"/>
      <c r="I88" s="30"/>
    </row>
    <row r="89" spans="1:9" ht="16.5">
      <c r="A89" s="31" t="s">
        <v>195</v>
      </c>
      <c r="B89" s="32" t="s">
        <v>196</v>
      </c>
      <c r="C89" s="33" t="s">
        <v>197</v>
      </c>
      <c r="D89" s="32" t="s">
        <v>80</v>
      </c>
      <c r="E89" s="32" t="s">
        <v>94</v>
      </c>
      <c r="F89" s="34">
        <v>2</v>
      </c>
      <c r="G89" s="34">
        <v>420.62</v>
      </c>
      <c r="H89" s="34">
        <f t="shared" ref="H89:H96" si="27">G89*$L$10</f>
        <v>531.15893599999993</v>
      </c>
      <c r="I89" s="34">
        <f t="shared" ref="I89:I96" si="28">F89*H89</f>
        <v>1062.3178719999999</v>
      </c>
    </row>
    <row r="90" spans="1:9" ht="16.5">
      <c r="A90" s="31" t="s">
        <v>198</v>
      </c>
      <c r="B90" s="32" t="s">
        <v>199</v>
      </c>
      <c r="C90" s="33" t="s">
        <v>200</v>
      </c>
      <c r="D90" s="32" t="s">
        <v>80</v>
      </c>
      <c r="E90" s="32" t="s">
        <v>94</v>
      </c>
      <c r="F90" s="34">
        <v>2</v>
      </c>
      <c r="G90" s="34">
        <v>1826.45</v>
      </c>
      <c r="H90" s="34">
        <f t="shared" si="27"/>
        <v>2306.4410600000001</v>
      </c>
      <c r="I90" s="34">
        <f t="shared" si="28"/>
        <v>4612.8821200000002</v>
      </c>
    </row>
    <row r="91" spans="1:9" ht="16.5">
      <c r="A91" s="31" t="s">
        <v>201</v>
      </c>
      <c r="B91" s="32" t="s">
        <v>202</v>
      </c>
      <c r="C91" s="33" t="s">
        <v>203</v>
      </c>
      <c r="D91" s="32" t="s">
        <v>80</v>
      </c>
      <c r="E91" s="32" t="s">
        <v>94</v>
      </c>
      <c r="F91" s="34">
        <v>6</v>
      </c>
      <c r="G91" s="34">
        <v>32.65</v>
      </c>
      <c r="H91" s="34">
        <f t="shared" si="27"/>
        <v>41.230419999999995</v>
      </c>
      <c r="I91" s="34">
        <f t="shared" si="28"/>
        <v>247.38251999999997</v>
      </c>
    </row>
    <row r="92" spans="1:9" ht="33">
      <c r="A92" s="31" t="s">
        <v>204</v>
      </c>
      <c r="B92" s="32" t="s">
        <v>205</v>
      </c>
      <c r="C92" s="33" t="s">
        <v>206</v>
      </c>
      <c r="D92" s="32" t="s">
        <v>75</v>
      </c>
      <c r="E92" s="32" t="s">
        <v>94</v>
      </c>
      <c r="F92" s="34">
        <v>7</v>
      </c>
      <c r="G92" s="34">
        <v>35.03</v>
      </c>
      <c r="H92" s="34">
        <f t="shared" si="27"/>
        <v>44.235883999999999</v>
      </c>
      <c r="I92" s="34">
        <f t="shared" si="28"/>
        <v>309.65118799999999</v>
      </c>
    </row>
    <row r="93" spans="1:9" ht="99">
      <c r="A93" s="31" t="s">
        <v>207</v>
      </c>
      <c r="B93" s="32" t="s">
        <v>208</v>
      </c>
      <c r="C93" s="33" t="s">
        <v>209</v>
      </c>
      <c r="D93" s="32" t="s">
        <v>75</v>
      </c>
      <c r="E93" s="32" t="s">
        <v>94</v>
      </c>
      <c r="F93" s="34">
        <v>4</v>
      </c>
      <c r="G93" s="34">
        <v>340.19</v>
      </c>
      <c r="H93" s="34">
        <f t="shared" si="27"/>
        <v>429.59193199999999</v>
      </c>
      <c r="I93" s="34">
        <f t="shared" si="28"/>
        <v>1718.3677279999999</v>
      </c>
    </row>
    <row r="94" spans="1:9" ht="49.5">
      <c r="A94" s="31" t="s">
        <v>210</v>
      </c>
      <c r="B94" s="32" t="s">
        <v>211</v>
      </c>
      <c r="C94" s="33" t="s">
        <v>212</v>
      </c>
      <c r="D94" s="32" t="s">
        <v>75</v>
      </c>
      <c r="E94" s="32" t="s">
        <v>94</v>
      </c>
      <c r="F94" s="34">
        <v>2</v>
      </c>
      <c r="G94" s="34">
        <v>619.69000000000005</v>
      </c>
      <c r="H94" s="34">
        <f t="shared" si="27"/>
        <v>782.544532</v>
      </c>
      <c r="I94" s="34">
        <f t="shared" si="28"/>
        <v>1565.089064</v>
      </c>
    </row>
    <row r="95" spans="1:9" ht="33">
      <c r="A95" s="31" t="s">
        <v>213</v>
      </c>
      <c r="B95" s="32" t="s">
        <v>214</v>
      </c>
      <c r="C95" s="33" t="s">
        <v>215</v>
      </c>
      <c r="D95" s="32" t="s">
        <v>80</v>
      </c>
      <c r="E95" s="32" t="s">
        <v>94</v>
      </c>
      <c r="F95" s="34">
        <v>1</v>
      </c>
      <c r="G95" s="34">
        <v>4726.76</v>
      </c>
      <c r="H95" s="34">
        <f t="shared" si="27"/>
        <v>5968.9525279999998</v>
      </c>
      <c r="I95" s="34">
        <f t="shared" si="28"/>
        <v>5968.9525279999998</v>
      </c>
    </row>
    <row r="96" spans="1:9" ht="16.5">
      <c r="A96" s="31" t="s">
        <v>216</v>
      </c>
      <c r="B96" s="32" t="s">
        <v>217</v>
      </c>
      <c r="C96" s="33" t="s">
        <v>218</v>
      </c>
      <c r="D96" s="32" t="s">
        <v>80</v>
      </c>
      <c r="E96" s="32" t="s">
        <v>94</v>
      </c>
      <c r="F96" s="34">
        <v>1</v>
      </c>
      <c r="G96" s="34">
        <v>845</v>
      </c>
      <c r="H96" s="34">
        <f t="shared" si="27"/>
        <v>1067.066</v>
      </c>
      <c r="I96" s="34">
        <f t="shared" si="28"/>
        <v>1067.066</v>
      </c>
    </row>
    <row r="97" spans="1:9" ht="16.5">
      <c r="A97" s="31"/>
      <c r="B97" s="32"/>
      <c r="C97" s="33"/>
      <c r="D97" s="32"/>
      <c r="E97" s="32"/>
      <c r="F97" s="34"/>
      <c r="G97" s="34"/>
      <c r="H97" s="34"/>
      <c r="I97" s="35">
        <f>SUM(I89:I96)</f>
        <v>16551.709019999998</v>
      </c>
    </row>
    <row r="98" spans="1:9" ht="16.5">
      <c r="A98" s="31"/>
      <c r="B98" s="32"/>
      <c r="C98" s="33"/>
      <c r="D98" s="32"/>
      <c r="E98" s="32"/>
      <c r="F98" s="34"/>
      <c r="G98" s="34"/>
      <c r="H98" s="34"/>
      <c r="I98" s="35">
        <f>I97+I87</f>
        <v>33754.277787999992</v>
      </c>
    </row>
    <row r="99" spans="1:9" ht="20.100000000000001" customHeight="1">
      <c r="A99" s="28" t="s">
        <v>56</v>
      </c>
      <c r="B99" s="93" t="s">
        <v>57</v>
      </c>
      <c r="C99" s="94"/>
      <c r="D99" s="94"/>
      <c r="E99" s="94"/>
      <c r="F99" s="94"/>
      <c r="G99" s="94"/>
      <c r="H99" s="29"/>
      <c r="I99" s="30"/>
    </row>
    <row r="100" spans="1:9" ht="16.5">
      <c r="A100" s="31" t="s">
        <v>219</v>
      </c>
      <c r="B100" s="32" t="s">
        <v>220</v>
      </c>
      <c r="C100" s="33" t="s">
        <v>221</v>
      </c>
      <c r="D100" s="32" t="s">
        <v>80</v>
      </c>
      <c r="E100" s="32" t="s">
        <v>192</v>
      </c>
      <c r="F100" s="34">
        <v>6</v>
      </c>
      <c r="G100" s="34">
        <v>230.8</v>
      </c>
      <c r="H100" s="34">
        <f t="shared" ref="H100:H103" si="29">G100*$L$10</f>
        <v>291.45423999999997</v>
      </c>
      <c r="I100" s="34">
        <f t="shared" ref="I100:I103" si="30">F100*H100</f>
        <v>1748.7254399999997</v>
      </c>
    </row>
    <row r="101" spans="1:9" ht="16.5">
      <c r="A101" s="31" t="s">
        <v>222</v>
      </c>
      <c r="B101" s="32" t="s">
        <v>223</v>
      </c>
      <c r="C101" s="33" t="s">
        <v>224</v>
      </c>
      <c r="D101" s="32" t="s">
        <v>80</v>
      </c>
      <c r="E101" s="32" t="s">
        <v>192</v>
      </c>
      <c r="F101" s="34">
        <v>4</v>
      </c>
      <c r="G101" s="34">
        <v>492.4</v>
      </c>
      <c r="H101" s="34">
        <f t="shared" si="29"/>
        <v>621.80271999999991</v>
      </c>
      <c r="I101" s="34">
        <f t="shared" si="30"/>
        <v>2487.2108799999996</v>
      </c>
    </row>
    <row r="102" spans="1:9" ht="66">
      <c r="A102" s="31" t="s">
        <v>225</v>
      </c>
      <c r="B102" s="32" t="s">
        <v>226</v>
      </c>
      <c r="C102" s="33" t="s">
        <v>227</v>
      </c>
      <c r="D102" s="32" t="s">
        <v>75</v>
      </c>
      <c r="E102" s="32" t="s">
        <v>94</v>
      </c>
      <c r="F102" s="34">
        <v>6</v>
      </c>
      <c r="G102" s="34">
        <v>40.729999999999997</v>
      </c>
      <c r="H102" s="34">
        <f t="shared" si="29"/>
        <v>51.433843999999993</v>
      </c>
      <c r="I102" s="34">
        <f t="shared" si="30"/>
        <v>308.60306399999996</v>
      </c>
    </row>
    <row r="103" spans="1:9" ht="49.5">
      <c r="A103" s="31" t="s">
        <v>228</v>
      </c>
      <c r="B103" s="32" t="s">
        <v>229</v>
      </c>
      <c r="C103" s="33" t="s">
        <v>230</v>
      </c>
      <c r="D103" s="32" t="s">
        <v>75</v>
      </c>
      <c r="E103" s="32" t="s">
        <v>94</v>
      </c>
      <c r="F103" s="34">
        <v>6</v>
      </c>
      <c r="G103" s="34">
        <v>25.52</v>
      </c>
      <c r="H103" s="34">
        <f t="shared" si="29"/>
        <v>32.226655999999998</v>
      </c>
      <c r="I103" s="34">
        <f t="shared" si="30"/>
        <v>193.359936</v>
      </c>
    </row>
    <row r="104" spans="1:9" ht="16.5">
      <c r="A104" s="31"/>
      <c r="B104" s="32"/>
      <c r="C104" s="33"/>
      <c r="D104" s="32"/>
      <c r="E104" s="32"/>
      <c r="F104" s="34"/>
      <c r="G104" s="34"/>
      <c r="H104" s="34"/>
      <c r="I104" s="35">
        <f>SUM(I100:I103)</f>
        <v>4737.8993199999986</v>
      </c>
    </row>
    <row r="105" spans="1:9" ht="16.5">
      <c r="A105" s="31"/>
      <c r="B105" s="32"/>
      <c r="C105" s="33"/>
      <c r="D105" s="32"/>
      <c r="E105" s="32"/>
      <c r="F105" s="34"/>
      <c r="G105" s="34"/>
      <c r="H105" s="34"/>
      <c r="I105" s="35">
        <f>I25+I39+I53+I56+I61+I66+I71+I75+I78+I82+I98+I104</f>
        <v>136762.53272836001</v>
      </c>
    </row>
    <row r="106" spans="1:9" ht="20.100000000000001" customHeight="1">
      <c r="A106" s="28" t="s">
        <v>58</v>
      </c>
      <c r="B106" s="93" t="s">
        <v>59</v>
      </c>
      <c r="C106" s="94"/>
      <c r="D106" s="94"/>
      <c r="E106" s="94"/>
      <c r="F106" s="94"/>
      <c r="G106" s="94"/>
      <c r="H106" s="29"/>
      <c r="I106" s="30"/>
    </row>
    <row r="107" spans="1:9" ht="20.100000000000001" customHeight="1">
      <c r="A107" s="28" t="s">
        <v>60</v>
      </c>
      <c r="B107" s="93" t="s">
        <v>61</v>
      </c>
      <c r="C107" s="94"/>
      <c r="D107" s="94"/>
      <c r="E107" s="94"/>
      <c r="F107" s="94"/>
      <c r="G107" s="94"/>
      <c r="H107" s="29"/>
      <c r="I107" s="30"/>
    </row>
    <row r="108" spans="1:9" ht="82.5">
      <c r="A108" s="31" t="s">
        <v>231</v>
      </c>
      <c r="B108" s="32" t="s">
        <v>232</v>
      </c>
      <c r="C108" s="33" t="s">
        <v>233</v>
      </c>
      <c r="D108" s="32" t="s">
        <v>75</v>
      </c>
      <c r="E108" s="32" t="s">
        <v>108</v>
      </c>
      <c r="F108" s="34">
        <v>32</v>
      </c>
      <c r="G108" s="34">
        <v>19.739999999999998</v>
      </c>
      <c r="H108" s="34">
        <f t="shared" ref="H108:H110" si="31">G108*$L$10</f>
        <v>24.927671999999998</v>
      </c>
      <c r="I108" s="34">
        <f t="shared" ref="I108:I110" si="32">F108*H108</f>
        <v>797.68550399999992</v>
      </c>
    </row>
    <row r="109" spans="1:9" ht="49.5">
      <c r="A109" s="31" t="s">
        <v>234</v>
      </c>
      <c r="B109" s="32" t="s">
        <v>235</v>
      </c>
      <c r="C109" s="33" t="s">
        <v>236</v>
      </c>
      <c r="D109" s="32" t="s">
        <v>75</v>
      </c>
      <c r="E109" s="32" t="s">
        <v>90</v>
      </c>
      <c r="F109" s="34">
        <v>77</v>
      </c>
      <c r="G109" s="34">
        <v>83.64</v>
      </c>
      <c r="H109" s="34">
        <f t="shared" si="31"/>
        <v>105.62059199999999</v>
      </c>
      <c r="I109" s="34">
        <f t="shared" si="32"/>
        <v>8132.7855839999993</v>
      </c>
    </row>
    <row r="110" spans="1:9" ht="99">
      <c r="A110" s="31" t="s">
        <v>237</v>
      </c>
      <c r="B110" s="32" t="s">
        <v>238</v>
      </c>
      <c r="C110" s="33" t="s">
        <v>239</v>
      </c>
      <c r="D110" s="32" t="s">
        <v>75</v>
      </c>
      <c r="E110" s="32" t="s">
        <v>90</v>
      </c>
      <c r="F110" s="34">
        <v>42</v>
      </c>
      <c r="G110" s="34">
        <v>69.290000000000006</v>
      </c>
      <c r="H110" s="34">
        <f t="shared" si="31"/>
        <v>87.499412000000007</v>
      </c>
      <c r="I110" s="34">
        <f t="shared" si="32"/>
        <v>3674.9753040000005</v>
      </c>
    </row>
    <row r="111" spans="1:9" ht="16.5">
      <c r="A111" s="31"/>
      <c r="B111" s="32"/>
      <c r="C111" s="33"/>
      <c r="D111" s="32"/>
      <c r="E111" s="32"/>
      <c r="F111" s="34"/>
      <c r="G111" s="34"/>
      <c r="H111" s="34"/>
      <c r="I111" s="35">
        <f>SUM(I108:I110)</f>
        <v>12605.446391999998</v>
      </c>
    </row>
    <row r="112" spans="1:9" ht="20.100000000000001" customHeight="1">
      <c r="A112" s="28" t="s">
        <v>62</v>
      </c>
      <c r="B112" s="93" t="s">
        <v>43</v>
      </c>
      <c r="C112" s="94"/>
      <c r="D112" s="94"/>
      <c r="E112" s="94"/>
      <c r="F112" s="94"/>
      <c r="G112" s="94"/>
      <c r="H112" s="29"/>
      <c r="I112" s="30"/>
    </row>
    <row r="113" spans="1:12" ht="33">
      <c r="A113" s="31" t="s">
        <v>240</v>
      </c>
      <c r="B113" s="32" t="s">
        <v>241</v>
      </c>
      <c r="C113" s="33" t="s">
        <v>242</v>
      </c>
      <c r="D113" s="32" t="s">
        <v>80</v>
      </c>
      <c r="E113" s="32" t="s">
        <v>76</v>
      </c>
      <c r="F113" s="34">
        <v>3.64</v>
      </c>
      <c r="G113" s="34">
        <v>438.9</v>
      </c>
      <c r="H113" s="34">
        <f t="shared" ref="H113:H114" si="33">G113*$L$10</f>
        <v>554.24291999999991</v>
      </c>
      <c r="I113" s="34">
        <f t="shared" ref="I113:I114" si="34">F113*H113</f>
        <v>2017.4442287999998</v>
      </c>
    </row>
    <row r="114" spans="1:12" ht="16.5">
      <c r="A114" s="31" t="s">
        <v>243</v>
      </c>
      <c r="B114" s="32" t="s">
        <v>244</v>
      </c>
      <c r="C114" s="33" t="s">
        <v>245</v>
      </c>
      <c r="D114" s="32" t="s">
        <v>80</v>
      </c>
      <c r="E114" s="32" t="s">
        <v>76</v>
      </c>
      <c r="F114" s="34">
        <v>24.48</v>
      </c>
      <c r="G114" s="34">
        <v>38.369999999999997</v>
      </c>
      <c r="H114" s="34">
        <f t="shared" si="33"/>
        <v>48.453635999999996</v>
      </c>
      <c r="I114" s="34">
        <f t="shared" si="34"/>
        <v>1186.1450092799998</v>
      </c>
    </row>
    <row r="115" spans="1:12" ht="16.5">
      <c r="A115" s="31"/>
      <c r="B115" s="32"/>
      <c r="C115" s="33"/>
      <c r="D115" s="32"/>
      <c r="E115" s="32"/>
      <c r="F115" s="34"/>
      <c r="G115" s="34"/>
      <c r="H115" s="34"/>
      <c r="I115" s="35">
        <f>SUM(I113:I114)</f>
        <v>3203.5892380799996</v>
      </c>
    </row>
    <row r="116" spans="1:12" ht="20.100000000000001" customHeight="1">
      <c r="A116" s="28" t="s">
        <v>63</v>
      </c>
      <c r="B116" s="93" t="s">
        <v>64</v>
      </c>
      <c r="C116" s="94"/>
      <c r="D116" s="94"/>
      <c r="E116" s="94"/>
      <c r="F116" s="94"/>
      <c r="G116" s="94"/>
      <c r="H116" s="29"/>
      <c r="I116" s="30"/>
    </row>
    <row r="117" spans="1:12" ht="16.5">
      <c r="A117" s="31" t="s">
        <v>246</v>
      </c>
      <c r="B117" s="32" t="s">
        <v>188</v>
      </c>
      <c r="C117" s="33" t="s">
        <v>189</v>
      </c>
      <c r="D117" s="32" t="s">
        <v>80</v>
      </c>
      <c r="E117" s="32" t="s">
        <v>76</v>
      </c>
      <c r="F117" s="34">
        <v>1.02</v>
      </c>
      <c r="G117" s="34">
        <v>82.33</v>
      </c>
      <c r="H117" s="34">
        <f t="shared" ref="H117" si="35">G117*$L$10</f>
        <v>103.96632399999999</v>
      </c>
      <c r="I117" s="34">
        <f t="shared" ref="I117" si="36">F117*H117</f>
        <v>106.04565047999999</v>
      </c>
    </row>
    <row r="118" spans="1:12" ht="16.5">
      <c r="A118" s="31"/>
      <c r="B118" s="32"/>
      <c r="C118" s="33"/>
      <c r="D118" s="32"/>
      <c r="E118" s="32"/>
      <c r="F118" s="34"/>
      <c r="G118" s="34"/>
      <c r="H118" s="34"/>
      <c r="I118" s="35">
        <f>SUM(I117)</f>
        <v>106.04565047999999</v>
      </c>
    </row>
    <row r="119" spans="1:12" ht="20.100000000000001" customHeight="1">
      <c r="A119" s="28" t="s">
        <v>65</v>
      </c>
      <c r="B119" s="93" t="s">
        <v>66</v>
      </c>
      <c r="C119" s="94"/>
      <c r="D119" s="94"/>
      <c r="E119" s="94"/>
      <c r="F119" s="94"/>
      <c r="G119" s="94"/>
      <c r="H119" s="29"/>
      <c r="I119" s="30"/>
    </row>
    <row r="120" spans="1:12" ht="33">
      <c r="A120" s="31" t="s">
        <v>247</v>
      </c>
      <c r="B120" s="32" t="s">
        <v>158</v>
      </c>
      <c r="C120" s="33" t="s">
        <v>159</v>
      </c>
      <c r="D120" s="32" t="s">
        <v>75</v>
      </c>
      <c r="E120" s="32" t="s">
        <v>76</v>
      </c>
      <c r="F120" s="34">
        <v>668.17</v>
      </c>
      <c r="G120" s="34">
        <v>13.57</v>
      </c>
      <c r="H120" s="34">
        <f t="shared" ref="H120:H121" si="37">G120*$L$10</f>
        <v>17.136195999999998</v>
      </c>
      <c r="I120" s="34">
        <f t="shared" ref="I120:I121" si="38">F120*H120</f>
        <v>11449.892081319998</v>
      </c>
    </row>
    <row r="121" spans="1:12" ht="16.5">
      <c r="A121" s="31" t="s">
        <v>248</v>
      </c>
      <c r="B121" s="32" t="s">
        <v>249</v>
      </c>
      <c r="C121" s="33" t="s">
        <v>250</v>
      </c>
      <c r="D121" s="32" t="s">
        <v>80</v>
      </c>
      <c r="E121" s="32" t="s">
        <v>76</v>
      </c>
      <c r="F121" s="34">
        <v>1090.3599999999999</v>
      </c>
      <c r="G121" s="34">
        <v>37.24</v>
      </c>
      <c r="H121" s="34">
        <f t="shared" si="37"/>
        <v>47.026671999999998</v>
      </c>
      <c r="I121" s="34">
        <f t="shared" si="38"/>
        <v>51276.002081919993</v>
      </c>
    </row>
    <row r="122" spans="1:12" ht="16.5">
      <c r="A122" s="31"/>
      <c r="B122" s="32"/>
      <c r="C122" s="33"/>
      <c r="D122" s="32"/>
      <c r="E122" s="32"/>
      <c r="F122" s="34"/>
      <c r="G122" s="34"/>
      <c r="H122" s="34"/>
      <c r="I122" s="35">
        <f>SUM(I120:I121)</f>
        <v>62725.894163239995</v>
      </c>
    </row>
    <row r="123" spans="1:12" ht="20.100000000000001" customHeight="1">
      <c r="A123" s="28" t="s">
        <v>67</v>
      </c>
      <c r="B123" s="93" t="s">
        <v>68</v>
      </c>
      <c r="C123" s="94"/>
      <c r="D123" s="94"/>
      <c r="E123" s="94"/>
      <c r="F123" s="94"/>
      <c r="G123" s="94"/>
      <c r="H123" s="29"/>
      <c r="I123" s="30"/>
    </row>
    <row r="124" spans="1:12" ht="16.5">
      <c r="A124" s="31" t="s">
        <v>251</v>
      </c>
      <c r="B124" s="32" t="s">
        <v>252</v>
      </c>
      <c r="C124" s="33" t="s">
        <v>253</v>
      </c>
      <c r="D124" s="32" t="s">
        <v>80</v>
      </c>
      <c r="E124" s="32" t="s">
        <v>192</v>
      </c>
      <c r="F124" s="34">
        <v>20</v>
      </c>
      <c r="G124" s="34">
        <v>92.81</v>
      </c>
      <c r="H124" s="34">
        <f t="shared" ref="H124:H125" si="39">G124*$L$10</f>
        <v>117.200468</v>
      </c>
      <c r="I124" s="34">
        <f t="shared" ref="I124:I125" si="40">F124*H124</f>
        <v>2344.00936</v>
      </c>
    </row>
    <row r="125" spans="1:12" ht="16.5">
      <c r="A125" s="31" t="s">
        <v>254</v>
      </c>
      <c r="B125" s="32" t="s">
        <v>255</v>
      </c>
      <c r="C125" s="33" t="s">
        <v>256</v>
      </c>
      <c r="D125" s="32" t="s">
        <v>80</v>
      </c>
      <c r="E125" s="32" t="s">
        <v>94</v>
      </c>
      <c r="F125" s="34">
        <v>8</v>
      </c>
      <c r="G125" s="34">
        <v>410.04</v>
      </c>
      <c r="H125" s="34">
        <f t="shared" si="39"/>
        <v>517.79851199999996</v>
      </c>
      <c r="I125" s="34">
        <f t="shared" si="40"/>
        <v>4142.3880959999997</v>
      </c>
      <c r="L125" s="3">
        <v>58402.666836000004</v>
      </c>
    </row>
    <row r="126" spans="1:12" ht="16.5">
      <c r="A126" s="31"/>
      <c r="B126" s="32"/>
      <c r="C126" s="33"/>
      <c r="D126" s="32"/>
      <c r="E126" s="32"/>
      <c r="F126" s="34"/>
      <c r="G126" s="34"/>
      <c r="H126" s="34"/>
      <c r="I126" s="35">
        <f>SUM(I124:I125)</f>
        <v>6486.3974559999997</v>
      </c>
      <c r="L126" s="3">
        <v>222232.37</v>
      </c>
    </row>
    <row r="127" spans="1:12" ht="16.5">
      <c r="A127" s="31"/>
      <c r="B127" s="32"/>
      <c r="C127" s="33"/>
      <c r="D127" s="32"/>
      <c r="E127" s="32"/>
      <c r="F127" s="34"/>
      <c r="G127" s="34"/>
      <c r="H127" s="34"/>
      <c r="I127" s="35">
        <f>I126+I122+I118+I115+I111</f>
        <v>85127.372899800001</v>
      </c>
      <c r="L127" s="3">
        <v>280635.03999999998</v>
      </c>
    </row>
    <row r="128" spans="1:12" ht="20.100000000000001" customHeight="1">
      <c r="A128" s="28" t="s">
        <v>69</v>
      </c>
      <c r="B128" s="93" t="s">
        <v>70</v>
      </c>
      <c r="C128" s="94"/>
      <c r="D128" s="94"/>
      <c r="E128" s="94"/>
      <c r="F128" s="94"/>
      <c r="G128" s="94"/>
      <c r="H128" s="29"/>
      <c r="I128" s="30"/>
    </row>
    <row r="129" spans="1:9" ht="16.5">
      <c r="A129" s="31" t="s">
        <v>257</v>
      </c>
      <c r="B129" s="32" t="s">
        <v>258</v>
      </c>
      <c r="C129" s="33" t="s">
        <v>259</v>
      </c>
      <c r="D129" s="32" t="s">
        <v>80</v>
      </c>
      <c r="E129" s="32" t="s">
        <v>90</v>
      </c>
      <c r="F129" s="34">
        <v>62</v>
      </c>
      <c r="G129" s="34">
        <v>580.91</v>
      </c>
      <c r="H129" s="34">
        <f t="shared" ref="H129:H130" si="41">G129*$L$10</f>
        <v>733.57314799999995</v>
      </c>
      <c r="I129" s="34">
        <f t="shared" ref="I129:I130" si="42">F129*H129</f>
        <v>45481.535175999998</v>
      </c>
    </row>
    <row r="130" spans="1:9" ht="16.5">
      <c r="A130" s="4" t="s">
        <v>260</v>
      </c>
      <c r="B130" s="5">
        <v>270220</v>
      </c>
      <c r="C130" s="6" t="s">
        <v>261</v>
      </c>
      <c r="D130" s="5" t="s">
        <v>80</v>
      </c>
      <c r="E130" s="5" t="s">
        <v>262</v>
      </c>
      <c r="F130" s="7">
        <v>756</v>
      </c>
      <c r="G130" s="7">
        <v>6.84</v>
      </c>
      <c r="H130" s="34">
        <f t="shared" si="41"/>
        <v>8.6375519999999995</v>
      </c>
      <c r="I130" s="34">
        <f t="shared" si="42"/>
        <v>6529.9893119999997</v>
      </c>
    </row>
    <row r="131" spans="1:9" ht="16.5">
      <c r="A131" s="31"/>
      <c r="B131" s="32"/>
      <c r="C131" s="33"/>
      <c r="D131" s="32"/>
      <c r="E131" s="32"/>
      <c r="F131" s="34"/>
      <c r="G131" s="34"/>
      <c r="H131" s="34"/>
      <c r="I131" s="35">
        <f>SUM(I129:I130)</f>
        <v>52011.524487999995</v>
      </c>
    </row>
    <row r="132" spans="1:9" ht="15" customHeight="1">
      <c r="A132" s="37"/>
      <c r="B132" s="37"/>
      <c r="C132" s="37"/>
      <c r="D132" s="37"/>
      <c r="E132" s="37"/>
      <c r="F132" s="87" t="s">
        <v>71</v>
      </c>
      <c r="G132" s="88"/>
      <c r="H132" s="38"/>
      <c r="I132" s="39">
        <f>I131+I127+I105+I20+I13</f>
        <v>286559.66925123997</v>
      </c>
    </row>
    <row r="133" spans="1:9">
      <c r="A133" s="77"/>
      <c r="B133" s="77"/>
      <c r="C133" s="77"/>
      <c r="D133" s="77"/>
      <c r="E133" s="77"/>
      <c r="F133" s="77"/>
      <c r="G133" s="77"/>
      <c r="H133" s="77"/>
      <c r="I133" s="77"/>
    </row>
    <row r="134" spans="1:9">
      <c r="A134" s="74"/>
      <c r="B134" s="75"/>
      <c r="C134" s="75"/>
      <c r="D134" s="76"/>
      <c r="E134" s="81"/>
      <c r="F134" s="81"/>
      <c r="G134" s="81"/>
      <c r="H134" s="81"/>
      <c r="I134" s="82"/>
    </row>
    <row r="135" spans="1:9">
      <c r="A135" s="83"/>
      <c r="B135" s="84"/>
      <c r="C135" s="84"/>
      <c r="D135" s="84"/>
      <c r="E135" s="81" t="s">
        <v>384</v>
      </c>
      <c r="F135" s="81"/>
      <c r="G135" s="81"/>
      <c r="H135" s="81"/>
      <c r="I135" s="82"/>
    </row>
    <row r="136" spans="1:9">
      <c r="A136" s="83" t="s">
        <v>382</v>
      </c>
      <c r="B136" s="84"/>
      <c r="C136" s="84"/>
      <c r="D136" s="84"/>
      <c r="E136" s="72"/>
      <c r="F136" s="72"/>
      <c r="G136" s="85"/>
      <c r="H136" s="85"/>
      <c r="I136" s="86"/>
    </row>
    <row r="137" spans="1:9">
      <c r="A137" s="79" t="s">
        <v>383</v>
      </c>
      <c r="B137" s="80"/>
      <c r="C137" s="80"/>
      <c r="D137" s="80"/>
      <c r="E137" s="72"/>
      <c r="F137" s="72"/>
      <c r="G137" s="72"/>
      <c r="H137" s="72"/>
      <c r="I137" s="73"/>
    </row>
  </sheetData>
  <mergeCells count="43">
    <mergeCell ref="B9:G9"/>
    <mergeCell ref="B11:G11"/>
    <mergeCell ref="B14:G14"/>
    <mergeCell ref="B21:G21"/>
    <mergeCell ref="B22:G22"/>
    <mergeCell ref="B26:G26"/>
    <mergeCell ref="B27:G27"/>
    <mergeCell ref="B33:G33"/>
    <mergeCell ref="B40:G40"/>
    <mergeCell ref="B41:G41"/>
    <mergeCell ref="B47:G47"/>
    <mergeCell ref="B54:G54"/>
    <mergeCell ref="B57:G57"/>
    <mergeCell ref="B62:G62"/>
    <mergeCell ref="B106:G106"/>
    <mergeCell ref="B107:G107"/>
    <mergeCell ref="B67:G67"/>
    <mergeCell ref="B72:G72"/>
    <mergeCell ref="B75:G75"/>
    <mergeCell ref="B79:G79"/>
    <mergeCell ref="B83:G83"/>
    <mergeCell ref="F132:G132"/>
    <mergeCell ref="A1:I1"/>
    <mergeCell ref="A2:I2"/>
    <mergeCell ref="A3:I3"/>
    <mergeCell ref="A4:I4"/>
    <mergeCell ref="A5:I5"/>
    <mergeCell ref="A6:I6"/>
    <mergeCell ref="A7:I8"/>
    <mergeCell ref="B112:G112"/>
    <mergeCell ref="B116:G116"/>
    <mergeCell ref="B119:G119"/>
    <mergeCell ref="B123:G123"/>
    <mergeCell ref="B128:G128"/>
    <mergeCell ref="B84:G84"/>
    <mergeCell ref="B88:G88"/>
    <mergeCell ref="B99:G99"/>
    <mergeCell ref="A137:D137"/>
    <mergeCell ref="E134:I134"/>
    <mergeCell ref="A135:D135"/>
    <mergeCell ref="E135:I135"/>
    <mergeCell ref="A136:D136"/>
    <mergeCell ref="G136:I136"/>
  </mergeCells>
  <pageMargins left="0.27777777777777779" right="0.27777777777777779" top="0.27777777777777779" bottom="0.27777777777777779" header="0" footer="0"/>
  <pageSetup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BB80F-1760-4EB2-99DB-E17BD34C9BD7}">
  <sheetPr>
    <pageSetUpPr fitToPage="1"/>
  </sheetPr>
  <dimension ref="A1:J34"/>
  <sheetViews>
    <sheetView view="pageBreakPreview" topLeftCell="A4" zoomScale="106" zoomScaleNormal="75" zoomScaleSheetLayoutView="106" workbookViewId="0">
      <selection activeCell="B14" sqref="B14:C15"/>
    </sheetView>
  </sheetViews>
  <sheetFormatPr defaultRowHeight="12.75"/>
  <cols>
    <col min="1" max="1" width="9.140625" style="9"/>
    <col min="2" max="2" width="24.5703125" style="9" customWidth="1"/>
    <col min="3" max="3" width="20.7109375" style="9" customWidth="1"/>
    <col min="4" max="4" width="11.85546875" style="9" customWidth="1"/>
    <col min="5" max="5" width="12" style="9" customWidth="1"/>
    <col min="6" max="7" width="10.42578125" style="9" customWidth="1"/>
    <col min="8" max="8" width="18.28515625" style="9" customWidth="1"/>
    <col min="9" max="258" width="9.140625" style="9"/>
    <col min="259" max="259" width="24.5703125" style="9" customWidth="1"/>
    <col min="260" max="260" width="20.7109375" style="9" customWidth="1"/>
    <col min="261" max="261" width="11.85546875" style="9" customWidth="1"/>
    <col min="262" max="262" width="12" style="9" customWidth="1"/>
    <col min="263" max="263" width="10.42578125" style="9" customWidth="1"/>
    <col min="264" max="264" width="18.28515625" style="9" customWidth="1"/>
    <col min="265" max="514" width="9.140625" style="9"/>
    <col min="515" max="515" width="24.5703125" style="9" customWidth="1"/>
    <col min="516" max="516" width="20.7109375" style="9" customWidth="1"/>
    <col min="517" max="517" width="11.85546875" style="9" customWidth="1"/>
    <col min="518" max="518" width="12" style="9" customWidth="1"/>
    <col min="519" max="519" width="10.42578125" style="9" customWidth="1"/>
    <col min="520" max="520" width="18.28515625" style="9" customWidth="1"/>
    <col min="521" max="770" width="9.140625" style="9"/>
    <col min="771" max="771" width="24.5703125" style="9" customWidth="1"/>
    <col min="772" max="772" width="20.7109375" style="9" customWidth="1"/>
    <col min="773" max="773" width="11.85546875" style="9" customWidth="1"/>
    <col min="774" max="774" width="12" style="9" customWidth="1"/>
    <col min="775" max="775" width="10.42578125" style="9" customWidth="1"/>
    <col min="776" max="776" width="18.28515625" style="9" customWidth="1"/>
    <col min="777" max="1026" width="9.140625" style="9"/>
    <col min="1027" max="1027" width="24.5703125" style="9" customWidth="1"/>
    <col min="1028" max="1028" width="20.7109375" style="9" customWidth="1"/>
    <col min="1029" max="1029" width="11.85546875" style="9" customWidth="1"/>
    <col min="1030" max="1030" width="12" style="9" customWidth="1"/>
    <col min="1031" max="1031" width="10.42578125" style="9" customWidth="1"/>
    <col min="1032" max="1032" width="18.28515625" style="9" customWidth="1"/>
    <col min="1033" max="1282" width="9.140625" style="9"/>
    <col min="1283" max="1283" width="24.5703125" style="9" customWidth="1"/>
    <col min="1284" max="1284" width="20.7109375" style="9" customWidth="1"/>
    <col min="1285" max="1285" width="11.85546875" style="9" customWidth="1"/>
    <col min="1286" max="1286" width="12" style="9" customWidth="1"/>
    <col min="1287" max="1287" width="10.42578125" style="9" customWidth="1"/>
    <col min="1288" max="1288" width="18.28515625" style="9" customWidth="1"/>
    <col min="1289" max="1538" width="9.140625" style="9"/>
    <col min="1539" max="1539" width="24.5703125" style="9" customWidth="1"/>
    <col min="1540" max="1540" width="20.7109375" style="9" customWidth="1"/>
    <col min="1541" max="1541" width="11.85546875" style="9" customWidth="1"/>
    <col min="1542" max="1542" width="12" style="9" customWidth="1"/>
    <col min="1543" max="1543" width="10.42578125" style="9" customWidth="1"/>
    <col min="1544" max="1544" width="18.28515625" style="9" customWidth="1"/>
    <col min="1545" max="1794" width="9.140625" style="9"/>
    <col min="1795" max="1795" width="24.5703125" style="9" customWidth="1"/>
    <col min="1796" max="1796" width="20.7109375" style="9" customWidth="1"/>
    <col min="1797" max="1797" width="11.85546875" style="9" customWidth="1"/>
    <col min="1798" max="1798" width="12" style="9" customWidth="1"/>
    <col min="1799" max="1799" width="10.42578125" style="9" customWidth="1"/>
    <col min="1800" max="1800" width="18.28515625" style="9" customWidth="1"/>
    <col min="1801" max="2050" width="9.140625" style="9"/>
    <col min="2051" max="2051" width="24.5703125" style="9" customWidth="1"/>
    <col min="2052" max="2052" width="20.7109375" style="9" customWidth="1"/>
    <col min="2053" max="2053" width="11.85546875" style="9" customWidth="1"/>
    <col min="2054" max="2054" width="12" style="9" customWidth="1"/>
    <col min="2055" max="2055" width="10.42578125" style="9" customWidth="1"/>
    <col min="2056" max="2056" width="18.28515625" style="9" customWidth="1"/>
    <col min="2057" max="2306" width="9.140625" style="9"/>
    <col min="2307" max="2307" width="24.5703125" style="9" customWidth="1"/>
    <col min="2308" max="2308" width="20.7109375" style="9" customWidth="1"/>
    <col min="2309" max="2309" width="11.85546875" style="9" customWidth="1"/>
    <col min="2310" max="2310" width="12" style="9" customWidth="1"/>
    <col min="2311" max="2311" width="10.42578125" style="9" customWidth="1"/>
    <col min="2312" max="2312" width="18.28515625" style="9" customWidth="1"/>
    <col min="2313" max="2562" width="9.140625" style="9"/>
    <col min="2563" max="2563" width="24.5703125" style="9" customWidth="1"/>
    <col min="2564" max="2564" width="20.7109375" style="9" customWidth="1"/>
    <col min="2565" max="2565" width="11.85546875" style="9" customWidth="1"/>
    <col min="2566" max="2566" width="12" style="9" customWidth="1"/>
    <col min="2567" max="2567" width="10.42578125" style="9" customWidth="1"/>
    <col min="2568" max="2568" width="18.28515625" style="9" customWidth="1"/>
    <col min="2569" max="2818" width="9.140625" style="9"/>
    <col min="2819" max="2819" width="24.5703125" style="9" customWidth="1"/>
    <col min="2820" max="2820" width="20.7109375" style="9" customWidth="1"/>
    <col min="2821" max="2821" width="11.85546875" style="9" customWidth="1"/>
    <col min="2822" max="2822" width="12" style="9" customWidth="1"/>
    <col min="2823" max="2823" width="10.42578125" style="9" customWidth="1"/>
    <col min="2824" max="2824" width="18.28515625" style="9" customWidth="1"/>
    <col min="2825" max="3074" width="9.140625" style="9"/>
    <col min="3075" max="3075" width="24.5703125" style="9" customWidth="1"/>
    <col min="3076" max="3076" width="20.7109375" style="9" customWidth="1"/>
    <col min="3077" max="3077" width="11.85546875" style="9" customWidth="1"/>
    <col min="3078" max="3078" width="12" style="9" customWidth="1"/>
    <col min="3079" max="3079" width="10.42578125" style="9" customWidth="1"/>
    <col min="3080" max="3080" width="18.28515625" style="9" customWidth="1"/>
    <col min="3081" max="3330" width="9.140625" style="9"/>
    <col min="3331" max="3331" width="24.5703125" style="9" customWidth="1"/>
    <col min="3332" max="3332" width="20.7109375" style="9" customWidth="1"/>
    <col min="3333" max="3333" width="11.85546875" style="9" customWidth="1"/>
    <col min="3334" max="3334" width="12" style="9" customWidth="1"/>
    <col min="3335" max="3335" width="10.42578125" style="9" customWidth="1"/>
    <col min="3336" max="3336" width="18.28515625" style="9" customWidth="1"/>
    <col min="3337" max="3586" width="9.140625" style="9"/>
    <col min="3587" max="3587" width="24.5703125" style="9" customWidth="1"/>
    <col min="3588" max="3588" width="20.7109375" style="9" customWidth="1"/>
    <col min="3589" max="3589" width="11.85546875" style="9" customWidth="1"/>
    <col min="3590" max="3590" width="12" style="9" customWidth="1"/>
    <col min="3591" max="3591" width="10.42578125" style="9" customWidth="1"/>
    <col min="3592" max="3592" width="18.28515625" style="9" customWidth="1"/>
    <col min="3593" max="3842" width="9.140625" style="9"/>
    <col min="3843" max="3843" width="24.5703125" style="9" customWidth="1"/>
    <col min="3844" max="3844" width="20.7109375" style="9" customWidth="1"/>
    <col min="3845" max="3845" width="11.85546875" style="9" customWidth="1"/>
    <col min="3846" max="3846" width="12" style="9" customWidth="1"/>
    <col min="3847" max="3847" width="10.42578125" style="9" customWidth="1"/>
    <col min="3848" max="3848" width="18.28515625" style="9" customWidth="1"/>
    <col min="3849" max="4098" width="9.140625" style="9"/>
    <col min="4099" max="4099" width="24.5703125" style="9" customWidth="1"/>
    <col min="4100" max="4100" width="20.7109375" style="9" customWidth="1"/>
    <col min="4101" max="4101" width="11.85546875" style="9" customWidth="1"/>
    <col min="4102" max="4102" width="12" style="9" customWidth="1"/>
    <col min="4103" max="4103" width="10.42578125" style="9" customWidth="1"/>
    <col min="4104" max="4104" width="18.28515625" style="9" customWidth="1"/>
    <col min="4105" max="4354" width="9.140625" style="9"/>
    <col min="4355" max="4355" width="24.5703125" style="9" customWidth="1"/>
    <col min="4356" max="4356" width="20.7109375" style="9" customWidth="1"/>
    <col min="4357" max="4357" width="11.85546875" style="9" customWidth="1"/>
    <col min="4358" max="4358" width="12" style="9" customWidth="1"/>
    <col min="4359" max="4359" width="10.42578125" style="9" customWidth="1"/>
    <col min="4360" max="4360" width="18.28515625" style="9" customWidth="1"/>
    <col min="4361" max="4610" width="9.140625" style="9"/>
    <col min="4611" max="4611" width="24.5703125" style="9" customWidth="1"/>
    <col min="4612" max="4612" width="20.7109375" style="9" customWidth="1"/>
    <col min="4613" max="4613" width="11.85546875" style="9" customWidth="1"/>
    <col min="4614" max="4614" width="12" style="9" customWidth="1"/>
    <col min="4615" max="4615" width="10.42578125" style="9" customWidth="1"/>
    <col min="4616" max="4616" width="18.28515625" style="9" customWidth="1"/>
    <col min="4617" max="4866" width="9.140625" style="9"/>
    <col min="4867" max="4867" width="24.5703125" style="9" customWidth="1"/>
    <col min="4868" max="4868" width="20.7109375" style="9" customWidth="1"/>
    <col min="4869" max="4869" width="11.85546875" style="9" customWidth="1"/>
    <col min="4870" max="4870" width="12" style="9" customWidth="1"/>
    <col min="4871" max="4871" width="10.42578125" style="9" customWidth="1"/>
    <col min="4872" max="4872" width="18.28515625" style="9" customWidth="1"/>
    <col min="4873" max="5122" width="9.140625" style="9"/>
    <col min="5123" max="5123" width="24.5703125" style="9" customWidth="1"/>
    <col min="5124" max="5124" width="20.7109375" style="9" customWidth="1"/>
    <col min="5125" max="5125" width="11.85546875" style="9" customWidth="1"/>
    <col min="5126" max="5126" width="12" style="9" customWidth="1"/>
    <col min="5127" max="5127" width="10.42578125" style="9" customWidth="1"/>
    <col min="5128" max="5128" width="18.28515625" style="9" customWidth="1"/>
    <col min="5129" max="5378" width="9.140625" style="9"/>
    <col min="5379" max="5379" width="24.5703125" style="9" customWidth="1"/>
    <col min="5380" max="5380" width="20.7109375" style="9" customWidth="1"/>
    <col min="5381" max="5381" width="11.85546875" style="9" customWidth="1"/>
    <col min="5382" max="5382" width="12" style="9" customWidth="1"/>
    <col min="5383" max="5383" width="10.42578125" style="9" customWidth="1"/>
    <col min="5384" max="5384" width="18.28515625" style="9" customWidth="1"/>
    <col min="5385" max="5634" width="9.140625" style="9"/>
    <col min="5635" max="5635" width="24.5703125" style="9" customWidth="1"/>
    <col min="5636" max="5636" width="20.7109375" style="9" customWidth="1"/>
    <col min="5637" max="5637" width="11.85546875" style="9" customWidth="1"/>
    <col min="5638" max="5638" width="12" style="9" customWidth="1"/>
    <col min="5639" max="5639" width="10.42578125" style="9" customWidth="1"/>
    <col min="5640" max="5640" width="18.28515625" style="9" customWidth="1"/>
    <col min="5641" max="5890" width="9.140625" style="9"/>
    <col min="5891" max="5891" width="24.5703125" style="9" customWidth="1"/>
    <col min="5892" max="5892" width="20.7109375" style="9" customWidth="1"/>
    <col min="5893" max="5893" width="11.85546875" style="9" customWidth="1"/>
    <col min="5894" max="5894" width="12" style="9" customWidth="1"/>
    <col min="5895" max="5895" width="10.42578125" style="9" customWidth="1"/>
    <col min="5896" max="5896" width="18.28515625" style="9" customWidth="1"/>
    <col min="5897" max="6146" width="9.140625" style="9"/>
    <col min="6147" max="6147" width="24.5703125" style="9" customWidth="1"/>
    <col min="6148" max="6148" width="20.7109375" style="9" customWidth="1"/>
    <col min="6149" max="6149" width="11.85546875" style="9" customWidth="1"/>
    <col min="6150" max="6150" width="12" style="9" customWidth="1"/>
    <col min="6151" max="6151" width="10.42578125" style="9" customWidth="1"/>
    <col min="6152" max="6152" width="18.28515625" style="9" customWidth="1"/>
    <col min="6153" max="6402" width="9.140625" style="9"/>
    <col min="6403" max="6403" width="24.5703125" style="9" customWidth="1"/>
    <col min="6404" max="6404" width="20.7109375" style="9" customWidth="1"/>
    <col min="6405" max="6405" width="11.85546875" style="9" customWidth="1"/>
    <col min="6406" max="6406" width="12" style="9" customWidth="1"/>
    <col min="6407" max="6407" width="10.42578125" style="9" customWidth="1"/>
    <col min="6408" max="6408" width="18.28515625" style="9" customWidth="1"/>
    <col min="6409" max="6658" width="9.140625" style="9"/>
    <col min="6659" max="6659" width="24.5703125" style="9" customWidth="1"/>
    <col min="6660" max="6660" width="20.7109375" style="9" customWidth="1"/>
    <col min="6661" max="6661" width="11.85546875" style="9" customWidth="1"/>
    <col min="6662" max="6662" width="12" style="9" customWidth="1"/>
    <col min="6663" max="6663" width="10.42578125" style="9" customWidth="1"/>
    <col min="6664" max="6664" width="18.28515625" style="9" customWidth="1"/>
    <col min="6665" max="6914" width="9.140625" style="9"/>
    <col min="6915" max="6915" width="24.5703125" style="9" customWidth="1"/>
    <col min="6916" max="6916" width="20.7109375" style="9" customWidth="1"/>
    <col min="6917" max="6917" width="11.85546875" style="9" customWidth="1"/>
    <col min="6918" max="6918" width="12" style="9" customWidth="1"/>
    <col min="6919" max="6919" width="10.42578125" style="9" customWidth="1"/>
    <col min="6920" max="6920" width="18.28515625" style="9" customWidth="1"/>
    <col min="6921" max="7170" width="9.140625" style="9"/>
    <col min="7171" max="7171" width="24.5703125" style="9" customWidth="1"/>
    <col min="7172" max="7172" width="20.7109375" style="9" customWidth="1"/>
    <col min="7173" max="7173" width="11.85546875" style="9" customWidth="1"/>
    <col min="7174" max="7174" width="12" style="9" customWidth="1"/>
    <col min="7175" max="7175" width="10.42578125" style="9" customWidth="1"/>
    <col min="7176" max="7176" width="18.28515625" style="9" customWidth="1"/>
    <col min="7177" max="7426" width="9.140625" style="9"/>
    <col min="7427" max="7427" width="24.5703125" style="9" customWidth="1"/>
    <col min="7428" max="7428" width="20.7109375" style="9" customWidth="1"/>
    <col min="7429" max="7429" width="11.85546875" style="9" customWidth="1"/>
    <col min="7430" max="7430" width="12" style="9" customWidth="1"/>
    <col min="7431" max="7431" width="10.42578125" style="9" customWidth="1"/>
    <col min="7432" max="7432" width="18.28515625" style="9" customWidth="1"/>
    <col min="7433" max="7682" width="9.140625" style="9"/>
    <col min="7683" max="7683" width="24.5703125" style="9" customWidth="1"/>
    <col min="7684" max="7684" width="20.7109375" style="9" customWidth="1"/>
    <col min="7685" max="7685" width="11.85546875" style="9" customWidth="1"/>
    <col min="7686" max="7686" width="12" style="9" customWidth="1"/>
    <col min="7687" max="7687" width="10.42578125" style="9" customWidth="1"/>
    <col min="7688" max="7688" width="18.28515625" style="9" customWidth="1"/>
    <col min="7689" max="7938" width="9.140625" style="9"/>
    <col min="7939" max="7939" width="24.5703125" style="9" customWidth="1"/>
    <col min="7940" max="7940" width="20.7109375" style="9" customWidth="1"/>
    <col min="7941" max="7941" width="11.85546875" style="9" customWidth="1"/>
    <col min="7942" max="7942" width="12" style="9" customWidth="1"/>
    <col min="7943" max="7943" width="10.42578125" style="9" customWidth="1"/>
    <col min="7944" max="7944" width="18.28515625" style="9" customWidth="1"/>
    <col min="7945" max="8194" width="9.140625" style="9"/>
    <col min="8195" max="8195" width="24.5703125" style="9" customWidth="1"/>
    <col min="8196" max="8196" width="20.7109375" style="9" customWidth="1"/>
    <col min="8197" max="8197" width="11.85546875" style="9" customWidth="1"/>
    <col min="8198" max="8198" width="12" style="9" customWidth="1"/>
    <col min="8199" max="8199" width="10.42578125" style="9" customWidth="1"/>
    <col min="8200" max="8200" width="18.28515625" style="9" customWidth="1"/>
    <col min="8201" max="8450" width="9.140625" style="9"/>
    <col min="8451" max="8451" width="24.5703125" style="9" customWidth="1"/>
    <col min="8452" max="8452" width="20.7109375" style="9" customWidth="1"/>
    <col min="8453" max="8453" width="11.85546875" style="9" customWidth="1"/>
    <col min="8454" max="8454" width="12" style="9" customWidth="1"/>
    <col min="8455" max="8455" width="10.42578125" style="9" customWidth="1"/>
    <col min="8456" max="8456" width="18.28515625" style="9" customWidth="1"/>
    <col min="8457" max="8706" width="9.140625" style="9"/>
    <col min="8707" max="8707" width="24.5703125" style="9" customWidth="1"/>
    <col min="8708" max="8708" width="20.7109375" style="9" customWidth="1"/>
    <col min="8709" max="8709" width="11.85546875" style="9" customWidth="1"/>
    <col min="8710" max="8710" width="12" style="9" customWidth="1"/>
    <col min="8711" max="8711" width="10.42578125" style="9" customWidth="1"/>
    <col min="8712" max="8712" width="18.28515625" style="9" customWidth="1"/>
    <col min="8713" max="8962" width="9.140625" style="9"/>
    <col min="8963" max="8963" width="24.5703125" style="9" customWidth="1"/>
    <col min="8964" max="8964" width="20.7109375" style="9" customWidth="1"/>
    <col min="8965" max="8965" width="11.85546875" style="9" customWidth="1"/>
    <col min="8966" max="8966" width="12" style="9" customWidth="1"/>
    <col min="8967" max="8967" width="10.42578125" style="9" customWidth="1"/>
    <col min="8968" max="8968" width="18.28515625" style="9" customWidth="1"/>
    <col min="8969" max="9218" width="9.140625" style="9"/>
    <col min="9219" max="9219" width="24.5703125" style="9" customWidth="1"/>
    <col min="9220" max="9220" width="20.7109375" style="9" customWidth="1"/>
    <col min="9221" max="9221" width="11.85546875" style="9" customWidth="1"/>
    <col min="9222" max="9222" width="12" style="9" customWidth="1"/>
    <col min="9223" max="9223" width="10.42578125" style="9" customWidth="1"/>
    <col min="9224" max="9224" width="18.28515625" style="9" customWidth="1"/>
    <col min="9225" max="9474" width="9.140625" style="9"/>
    <col min="9475" max="9475" width="24.5703125" style="9" customWidth="1"/>
    <col min="9476" max="9476" width="20.7109375" style="9" customWidth="1"/>
    <col min="9477" max="9477" width="11.85546875" style="9" customWidth="1"/>
    <col min="9478" max="9478" width="12" style="9" customWidth="1"/>
    <col min="9479" max="9479" width="10.42578125" style="9" customWidth="1"/>
    <col min="9480" max="9480" width="18.28515625" style="9" customWidth="1"/>
    <col min="9481" max="9730" width="9.140625" style="9"/>
    <col min="9731" max="9731" width="24.5703125" style="9" customWidth="1"/>
    <col min="9732" max="9732" width="20.7109375" style="9" customWidth="1"/>
    <col min="9733" max="9733" width="11.85546875" style="9" customWidth="1"/>
    <col min="9734" max="9734" width="12" style="9" customWidth="1"/>
    <col min="9735" max="9735" width="10.42578125" style="9" customWidth="1"/>
    <col min="9736" max="9736" width="18.28515625" style="9" customWidth="1"/>
    <col min="9737" max="9986" width="9.140625" style="9"/>
    <col min="9987" max="9987" width="24.5703125" style="9" customWidth="1"/>
    <col min="9988" max="9988" width="20.7109375" style="9" customWidth="1"/>
    <col min="9989" max="9989" width="11.85546875" style="9" customWidth="1"/>
    <col min="9990" max="9990" width="12" style="9" customWidth="1"/>
    <col min="9991" max="9991" width="10.42578125" style="9" customWidth="1"/>
    <col min="9992" max="9992" width="18.28515625" style="9" customWidth="1"/>
    <col min="9993" max="10242" width="9.140625" style="9"/>
    <col min="10243" max="10243" width="24.5703125" style="9" customWidth="1"/>
    <col min="10244" max="10244" width="20.7109375" style="9" customWidth="1"/>
    <col min="10245" max="10245" width="11.85546875" style="9" customWidth="1"/>
    <col min="10246" max="10246" width="12" style="9" customWidth="1"/>
    <col min="10247" max="10247" width="10.42578125" style="9" customWidth="1"/>
    <col min="10248" max="10248" width="18.28515625" style="9" customWidth="1"/>
    <col min="10249" max="10498" width="9.140625" style="9"/>
    <col min="10499" max="10499" width="24.5703125" style="9" customWidth="1"/>
    <col min="10500" max="10500" width="20.7109375" style="9" customWidth="1"/>
    <col min="10501" max="10501" width="11.85546875" style="9" customWidth="1"/>
    <col min="10502" max="10502" width="12" style="9" customWidth="1"/>
    <col min="10503" max="10503" width="10.42578125" style="9" customWidth="1"/>
    <col min="10504" max="10504" width="18.28515625" style="9" customWidth="1"/>
    <col min="10505" max="10754" width="9.140625" style="9"/>
    <col min="10755" max="10755" width="24.5703125" style="9" customWidth="1"/>
    <col min="10756" max="10756" width="20.7109375" style="9" customWidth="1"/>
    <col min="10757" max="10757" width="11.85546875" style="9" customWidth="1"/>
    <col min="10758" max="10758" width="12" style="9" customWidth="1"/>
    <col min="10759" max="10759" width="10.42578125" style="9" customWidth="1"/>
    <col min="10760" max="10760" width="18.28515625" style="9" customWidth="1"/>
    <col min="10761" max="11010" width="9.140625" style="9"/>
    <col min="11011" max="11011" width="24.5703125" style="9" customWidth="1"/>
    <col min="11012" max="11012" width="20.7109375" style="9" customWidth="1"/>
    <col min="11013" max="11013" width="11.85546875" style="9" customWidth="1"/>
    <col min="11014" max="11014" width="12" style="9" customWidth="1"/>
    <col min="11015" max="11015" width="10.42578125" style="9" customWidth="1"/>
    <col min="11016" max="11016" width="18.28515625" style="9" customWidth="1"/>
    <col min="11017" max="11266" width="9.140625" style="9"/>
    <col min="11267" max="11267" width="24.5703125" style="9" customWidth="1"/>
    <col min="11268" max="11268" width="20.7109375" style="9" customWidth="1"/>
    <col min="11269" max="11269" width="11.85546875" style="9" customWidth="1"/>
    <col min="11270" max="11270" width="12" style="9" customWidth="1"/>
    <col min="11271" max="11271" width="10.42578125" style="9" customWidth="1"/>
    <col min="11272" max="11272" width="18.28515625" style="9" customWidth="1"/>
    <col min="11273" max="11522" width="9.140625" style="9"/>
    <col min="11523" max="11523" width="24.5703125" style="9" customWidth="1"/>
    <col min="11524" max="11524" width="20.7109375" style="9" customWidth="1"/>
    <col min="11525" max="11525" width="11.85546875" style="9" customWidth="1"/>
    <col min="11526" max="11526" width="12" style="9" customWidth="1"/>
    <col min="11527" max="11527" width="10.42578125" style="9" customWidth="1"/>
    <col min="11528" max="11528" width="18.28515625" style="9" customWidth="1"/>
    <col min="11529" max="11778" width="9.140625" style="9"/>
    <col min="11779" max="11779" width="24.5703125" style="9" customWidth="1"/>
    <col min="11780" max="11780" width="20.7109375" style="9" customWidth="1"/>
    <col min="11781" max="11781" width="11.85546875" style="9" customWidth="1"/>
    <col min="11782" max="11782" width="12" style="9" customWidth="1"/>
    <col min="11783" max="11783" width="10.42578125" style="9" customWidth="1"/>
    <col min="11784" max="11784" width="18.28515625" style="9" customWidth="1"/>
    <col min="11785" max="12034" width="9.140625" style="9"/>
    <col min="12035" max="12035" width="24.5703125" style="9" customWidth="1"/>
    <col min="12036" max="12036" width="20.7109375" style="9" customWidth="1"/>
    <col min="12037" max="12037" width="11.85546875" style="9" customWidth="1"/>
    <col min="12038" max="12038" width="12" style="9" customWidth="1"/>
    <col min="12039" max="12039" width="10.42578125" style="9" customWidth="1"/>
    <col min="12040" max="12040" width="18.28515625" style="9" customWidth="1"/>
    <col min="12041" max="12290" width="9.140625" style="9"/>
    <col min="12291" max="12291" width="24.5703125" style="9" customWidth="1"/>
    <col min="12292" max="12292" width="20.7109375" style="9" customWidth="1"/>
    <col min="12293" max="12293" width="11.85546875" style="9" customWidth="1"/>
    <col min="12294" max="12294" width="12" style="9" customWidth="1"/>
    <col min="12295" max="12295" width="10.42578125" style="9" customWidth="1"/>
    <col min="12296" max="12296" width="18.28515625" style="9" customWidth="1"/>
    <col min="12297" max="12546" width="9.140625" style="9"/>
    <col min="12547" max="12547" width="24.5703125" style="9" customWidth="1"/>
    <col min="12548" max="12548" width="20.7109375" style="9" customWidth="1"/>
    <col min="12549" max="12549" width="11.85546875" style="9" customWidth="1"/>
    <col min="12550" max="12550" width="12" style="9" customWidth="1"/>
    <col min="12551" max="12551" width="10.42578125" style="9" customWidth="1"/>
    <col min="12552" max="12552" width="18.28515625" style="9" customWidth="1"/>
    <col min="12553" max="12802" width="9.140625" style="9"/>
    <col min="12803" max="12803" width="24.5703125" style="9" customWidth="1"/>
    <col min="12804" max="12804" width="20.7109375" style="9" customWidth="1"/>
    <col min="12805" max="12805" width="11.85546875" style="9" customWidth="1"/>
    <col min="12806" max="12806" width="12" style="9" customWidth="1"/>
    <col min="12807" max="12807" width="10.42578125" style="9" customWidth="1"/>
    <col min="12808" max="12808" width="18.28515625" style="9" customWidth="1"/>
    <col min="12809" max="13058" width="9.140625" style="9"/>
    <col min="13059" max="13059" width="24.5703125" style="9" customWidth="1"/>
    <col min="13060" max="13060" width="20.7109375" style="9" customWidth="1"/>
    <col min="13061" max="13061" width="11.85546875" style="9" customWidth="1"/>
    <col min="13062" max="13062" width="12" style="9" customWidth="1"/>
    <col min="13063" max="13063" width="10.42578125" style="9" customWidth="1"/>
    <col min="13064" max="13064" width="18.28515625" style="9" customWidth="1"/>
    <col min="13065" max="13314" width="9.140625" style="9"/>
    <col min="13315" max="13315" width="24.5703125" style="9" customWidth="1"/>
    <col min="13316" max="13316" width="20.7109375" style="9" customWidth="1"/>
    <col min="13317" max="13317" width="11.85546875" style="9" customWidth="1"/>
    <col min="13318" max="13318" width="12" style="9" customWidth="1"/>
    <col min="13319" max="13319" width="10.42578125" style="9" customWidth="1"/>
    <col min="13320" max="13320" width="18.28515625" style="9" customWidth="1"/>
    <col min="13321" max="13570" width="9.140625" style="9"/>
    <col min="13571" max="13571" width="24.5703125" style="9" customWidth="1"/>
    <col min="13572" max="13572" width="20.7109375" style="9" customWidth="1"/>
    <col min="13573" max="13573" width="11.85546875" style="9" customWidth="1"/>
    <col min="13574" max="13574" width="12" style="9" customWidth="1"/>
    <col min="13575" max="13575" width="10.42578125" style="9" customWidth="1"/>
    <col min="13576" max="13576" width="18.28515625" style="9" customWidth="1"/>
    <col min="13577" max="13826" width="9.140625" style="9"/>
    <col min="13827" max="13827" width="24.5703125" style="9" customWidth="1"/>
    <col min="13828" max="13828" width="20.7109375" style="9" customWidth="1"/>
    <col min="13829" max="13829" width="11.85546875" style="9" customWidth="1"/>
    <col min="13830" max="13830" width="12" style="9" customWidth="1"/>
    <col min="13831" max="13831" width="10.42578125" style="9" customWidth="1"/>
    <col min="13832" max="13832" width="18.28515625" style="9" customWidth="1"/>
    <col min="13833" max="14082" width="9.140625" style="9"/>
    <col min="14083" max="14083" width="24.5703125" style="9" customWidth="1"/>
    <col min="14084" max="14084" width="20.7109375" style="9" customWidth="1"/>
    <col min="14085" max="14085" width="11.85546875" style="9" customWidth="1"/>
    <col min="14086" max="14086" width="12" style="9" customWidth="1"/>
    <col min="14087" max="14087" width="10.42578125" style="9" customWidth="1"/>
    <col min="14088" max="14088" width="18.28515625" style="9" customWidth="1"/>
    <col min="14089" max="14338" width="9.140625" style="9"/>
    <col min="14339" max="14339" width="24.5703125" style="9" customWidth="1"/>
    <col min="14340" max="14340" width="20.7109375" style="9" customWidth="1"/>
    <col min="14341" max="14341" width="11.85546875" style="9" customWidth="1"/>
    <col min="14342" max="14342" width="12" style="9" customWidth="1"/>
    <col min="14343" max="14343" width="10.42578125" style="9" customWidth="1"/>
    <col min="14344" max="14344" width="18.28515625" style="9" customWidth="1"/>
    <col min="14345" max="14594" width="9.140625" style="9"/>
    <col min="14595" max="14595" width="24.5703125" style="9" customWidth="1"/>
    <col min="14596" max="14596" width="20.7109375" style="9" customWidth="1"/>
    <col min="14597" max="14597" width="11.85546875" style="9" customWidth="1"/>
    <col min="14598" max="14598" width="12" style="9" customWidth="1"/>
    <col min="14599" max="14599" width="10.42578125" style="9" customWidth="1"/>
    <col min="14600" max="14600" width="18.28515625" style="9" customWidth="1"/>
    <col min="14601" max="14850" width="9.140625" style="9"/>
    <col min="14851" max="14851" width="24.5703125" style="9" customWidth="1"/>
    <col min="14852" max="14852" width="20.7109375" style="9" customWidth="1"/>
    <col min="14853" max="14853" width="11.85546875" style="9" customWidth="1"/>
    <col min="14854" max="14854" width="12" style="9" customWidth="1"/>
    <col min="14855" max="14855" width="10.42578125" style="9" customWidth="1"/>
    <col min="14856" max="14856" width="18.28515625" style="9" customWidth="1"/>
    <col min="14857" max="15106" width="9.140625" style="9"/>
    <col min="15107" max="15107" width="24.5703125" style="9" customWidth="1"/>
    <col min="15108" max="15108" width="20.7109375" style="9" customWidth="1"/>
    <col min="15109" max="15109" width="11.85546875" style="9" customWidth="1"/>
    <col min="15110" max="15110" width="12" style="9" customWidth="1"/>
    <col min="15111" max="15111" width="10.42578125" style="9" customWidth="1"/>
    <col min="15112" max="15112" width="18.28515625" style="9" customWidth="1"/>
    <col min="15113" max="15362" width="9.140625" style="9"/>
    <col min="15363" max="15363" width="24.5703125" style="9" customWidth="1"/>
    <col min="15364" max="15364" width="20.7109375" style="9" customWidth="1"/>
    <col min="15365" max="15365" width="11.85546875" style="9" customWidth="1"/>
    <col min="15366" max="15366" width="12" style="9" customWidth="1"/>
    <col min="15367" max="15367" width="10.42578125" style="9" customWidth="1"/>
    <col min="15368" max="15368" width="18.28515625" style="9" customWidth="1"/>
    <col min="15369" max="15618" width="9.140625" style="9"/>
    <col min="15619" max="15619" width="24.5703125" style="9" customWidth="1"/>
    <col min="15620" max="15620" width="20.7109375" style="9" customWidth="1"/>
    <col min="15621" max="15621" width="11.85546875" style="9" customWidth="1"/>
    <col min="15622" max="15622" width="12" style="9" customWidth="1"/>
    <col min="15623" max="15623" width="10.42578125" style="9" customWidth="1"/>
    <col min="15624" max="15624" width="18.28515625" style="9" customWidth="1"/>
    <col min="15625" max="15874" width="9.140625" style="9"/>
    <col min="15875" max="15875" width="24.5703125" style="9" customWidth="1"/>
    <col min="15876" max="15876" width="20.7109375" style="9" customWidth="1"/>
    <col min="15877" max="15877" width="11.85546875" style="9" customWidth="1"/>
    <col min="15878" max="15878" width="12" style="9" customWidth="1"/>
    <col min="15879" max="15879" width="10.42578125" style="9" customWidth="1"/>
    <col min="15880" max="15880" width="18.28515625" style="9" customWidth="1"/>
    <col min="15881" max="16130" width="9.140625" style="9"/>
    <col min="16131" max="16131" width="24.5703125" style="9" customWidth="1"/>
    <col min="16132" max="16132" width="20.7109375" style="9" customWidth="1"/>
    <col min="16133" max="16133" width="11.85546875" style="9" customWidth="1"/>
    <col min="16134" max="16134" width="12" style="9" customWidth="1"/>
    <col min="16135" max="16135" width="10.42578125" style="9" customWidth="1"/>
    <col min="16136" max="16136" width="18.28515625" style="9" customWidth="1"/>
    <col min="16137" max="16384" width="9.140625" style="9"/>
  </cols>
  <sheetData>
    <row r="1" spans="1:10" ht="13.5" customHeight="1">
      <c r="A1" s="127" t="s">
        <v>4</v>
      </c>
      <c r="B1" s="127"/>
      <c r="C1" s="127"/>
      <c r="D1" s="127"/>
      <c r="E1" s="127"/>
      <c r="F1" s="127"/>
      <c r="G1" s="127"/>
      <c r="H1" s="127"/>
      <c r="I1" s="8"/>
      <c r="J1" s="8"/>
    </row>
    <row r="2" spans="1:10" ht="13.5" customHeight="1">
      <c r="A2" s="127" t="s">
        <v>5</v>
      </c>
      <c r="B2" s="127"/>
      <c r="C2" s="127"/>
      <c r="D2" s="127"/>
      <c r="E2" s="127"/>
      <c r="F2" s="127"/>
      <c r="G2" s="127"/>
      <c r="H2" s="127"/>
      <c r="I2" s="8"/>
      <c r="J2" s="8"/>
    </row>
    <row r="3" spans="1:10" ht="13.5">
      <c r="A3" s="128" t="s">
        <v>6</v>
      </c>
      <c r="B3" s="128"/>
      <c r="C3" s="128"/>
      <c r="D3" s="128"/>
      <c r="E3" s="128"/>
      <c r="F3" s="128"/>
      <c r="G3" s="128"/>
      <c r="H3" s="128"/>
      <c r="I3" s="10"/>
      <c r="J3" s="10"/>
    </row>
    <row r="4" spans="1:10" ht="13.5">
      <c r="A4" s="128" t="s">
        <v>7</v>
      </c>
      <c r="B4" s="128"/>
      <c r="C4" s="128"/>
      <c r="D4" s="128"/>
      <c r="E4" s="128"/>
      <c r="F4" s="128"/>
      <c r="G4" s="128"/>
      <c r="H4" s="128"/>
      <c r="I4" s="10"/>
      <c r="J4" s="10"/>
    </row>
    <row r="5" spans="1:10" ht="13.5">
      <c r="A5" s="128" t="s">
        <v>10</v>
      </c>
      <c r="B5" s="128"/>
      <c r="C5" s="128"/>
      <c r="D5" s="128"/>
      <c r="E5" s="128"/>
      <c r="F5" s="128"/>
      <c r="G5" s="128"/>
      <c r="H5" s="128"/>
      <c r="I5" s="10"/>
      <c r="J5" s="10"/>
    </row>
    <row r="6" spans="1:10" ht="13.5">
      <c r="A6" s="128" t="s">
        <v>263</v>
      </c>
      <c r="B6" s="128"/>
      <c r="C6" s="128"/>
      <c r="D6" s="128"/>
      <c r="E6" s="128"/>
      <c r="F6" s="128"/>
      <c r="G6" s="128"/>
      <c r="H6" s="128"/>
      <c r="I6" s="10"/>
      <c r="J6" s="10"/>
    </row>
    <row r="7" spans="1:10" ht="13.5" customHeight="1">
      <c r="A7" s="129" t="s">
        <v>9</v>
      </c>
      <c r="B7" s="129"/>
      <c r="C7" s="129"/>
      <c r="D7" s="129"/>
      <c r="E7" s="129"/>
      <c r="F7" s="129"/>
      <c r="G7" s="129"/>
      <c r="H7" s="129"/>
      <c r="I7" s="11"/>
      <c r="J7" s="11"/>
    </row>
    <row r="8" spans="1:10" ht="12.75" customHeight="1">
      <c r="A8" s="129"/>
      <c r="B8" s="129"/>
      <c r="C8" s="129"/>
      <c r="D8" s="129"/>
      <c r="E8" s="129"/>
      <c r="F8" s="129"/>
      <c r="G8" s="129"/>
      <c r="H8" s="129"/>
      <c r="I8" s="11"/>
      <c r="J8" s="11"/>
    </row>
    <row r="9" spans="1:10">
      <c r="A9" s="130" t="str">
        <f>[2]ORÇAMENTO_BASE!C10</f>
        <v>PREFEITURA MUNICIPAL DE IPIXUNA DO PARÁ</v>
      </c>
      <c r="B9" s="131"/>
      <c r="C9" s="131"/>
      <c r="D9" s="131"/>
      <c r="E9" s="125" t="s">
        <v>264</v>
      </c>
      <c r="F9" s="126"/>
      <c r="G9" s="126"/>
      <c r="H9" s="126"/>
    </row>
    <row r="10" spans="1:10">
      <c r="A10" s="132" t="s">
        <v>265</v>
      </c>
      <c r="B10" s="133"/>
      <c r="C10" s="133"/>
      <c r="D10" s="133"/>
      <c r="E10" s="125" t="s">
        <v>266</v>
      </c>
      <c r="F10" s="126"/>
      <c r="G10" s="126"/>
      <c r="H10" s="126"/>
    </row>
    <row r="11" spans="1:10" ht="13.5" customHeight="1" thickBot="1">
      <c r="A11" s="123" t="str">
        <f>A5</f>
        <v>OBJETO: REFORMA E AMPLIAÇÃO DO GINÁSIO DA ESCOLA M. E. I. IRINEU DE FARIAS</v>
      </c>
      <c r="B11" s="124"/>
      <c r="C11" s="124"/>
      <c r="D11" s="124"/>
      <c r="E11" s="125" t="str">
        <f>[2]ORÇAMENTO_BASE!G12</f>
        <v>Eng°. Civil: Madaleno Freitas Filipe CREA 150154034-3</v>
      </c>
      <c r="F11" s="126"/>
      <c r="G11" s="126"/>
      <c r="H11" s="126"/>
    </row>
    <row r="12" spans="1:10">
      <c r="A12" s="117" t="s">
        <v>267</v>
      </c>
      <c r="B12" s="119" t="s">
        <v>268</v>
      </c>
      <c r="C12" s="119"/>
      <c r="D12" s="121" t="s">
        <v>269</v>
      </c>
      <c r="E12" s="121"/>
      <c r="F12" s="121"/>
      <c r="G12" s="121"/>
      <c r="H12" s="122"/>
    </row>
    <row r="13" spans="1:10">
      <c r="A13" s="118"/>
      <c r="B13" s="120"/>
      <c r="C13" s="120"/>
      <c r="D13" s="12" t="s">
        <v>270</v>
      </c>
      <c r="E13" s="12" t="s">
        <v>271</v>
      </c>
      <c r="F13" s="12" t="s">
        <v>272</v>
      </c>
      <c r="G13" s="12" t="s">
        <v>273</v>
      </c>
      <c r="H13" s="12" t="s">
        <v>274</v>
      </c>
    </row>
    <row r="14" spans="1:10" ht="18.75" customHeight="1">
      <c r="A14" s="106">
        <v>1</v>
      </c>
      <c r="B14" s="108" t="s">
        <v>275</v>
      </c>
      <c r="C14" s="109"/>
      <c r="D14" s="13">
        <v>1</v>
      </c>
      <c r="E14" s="13"/>
      <c r="F14" s="13"/>
      <c r="G14" s="14"/>
      <c r="H14" s="112">
        <f>Plan_Ginasio_Irineu!I13</f>
        <v>1278.585</v>
      </c>
    </row>
    <row r="15" spans="1:10" ht="13.5">
      <c r="A15" s="107"/>
      <c r="B15" s="110"/>
      <c r="C15" s="111"/>
      <c r="D15" s="15">
        <f>H14*D14</f>
        <v>1278.585</v>
      </c>
      <c r="E15" s="15"/>
      <c r="F15" s="15"/>
      <c r="G15" s="16"/>
      <c r="H15" s="113"/>
    </row>
    <row r="16" spans="1:10" ht="18.75" customHeight="1">
      <c r="A16" s="106">
        <v>2</v>
      </c>
      <c r="B16" s="108" t="s">
        <v>276</v>
      </c>
      <c r="C16" s="109"/>
      <c r="D16" s="13">
        <v>1</v>
      </c>
      <c r="E16" s="13"/>
      <c r="F16" s="13"/>
      <c r="G16" s="14"/>
      <c r="H16" s="112">
        <f>Plan_Ginasio_Irineu!I20</f>
        <v>11379.654135080002</v>
      </c>
    </row>
    <row r="17" spans="1:9" ht="13.5">
      <c r="A17" s="107"/>
      <c r="B17" s="110"/>
      <c r="C17" s="111"/>
      <c r="D17" s="15">
        <f>H16*D16</f>
        <v>11379.654135080002</v>
      </c>
      <c r="E17" s="15"/>
      <c r="F17" s="15"/>
      <c r="G17" s="16"/>
      <c r="H17" s="113"/>
    </row>
    <row r="18" spans="1:9" ht="19.5" customHeight="1">
      <c r="A18" s="106">
        <v>3</v>
      </c>
      <c r="B18" s="108" t="s">
        <v>277</v>
      </c>
      <c r="C18" s="109"/>
      <c r="D18" s="13">
        <v>0.25</v>
      </c>
      <c r="E18" s="13">
        <v>0.25</v>
      </c>
      <c r="F18" s="13">
        <v>0.25</v>
      </c>
      <c r="G18" s="13">
        <v>0.25</v>
      </c>
      <c r="H18" s="112">
        <f>Plan_Ginasio_Irineu!I105</f>
        <v>136762.53272836001</v>
      </c>
    </row>
    <row r="19" spans="1:9" ht="21.75" customHeight="1">
      <c r="A19" s="107"/>
      <c r="B19" s="110"/>
      <c r="C19" s="111"/>
      <c r="D19" s="15">
        <f>H18*D18</f>
        <v>34190.633182090001</v>
      </c>
      <c r="E19" s="17">
        <f>H18*E18</f>
        <v>34190.633182090001</v>
      </c>
      <c r="F19" s="15">
        <f>H18*F18</f>
        <v>34190.633182090001</v>
      </c>
      <c r="G19" s="16">
        <f>H18*G18</f>
        <v>34190.633182090001</v>
      </c>
      <c r="H19" s="113"/>
    </row>
    <row r="20" spans="1:9" ht="18" customHeight="1">
      <c r="A20" s="106">
        <v>4</v>
      </c>
      <c r="B20" s="108" t="s">
        <v>278</v>
      </c>
      <c r="C20" s="109"/>
      <c r="D20" s="13">
        <v>0.2</v>
      </c>
      <c r="E20" s="13">
        <v>0.3</v>
      </c>
      <c r="F20" s="13">
        <v>0.3</v>
      </c>
      <c r="G20" s="13">
        <v>0.2</v>
      </c>
      <c r="H20" s="112">
        <f>Plan_Ginasio_Irineu!I127</f>
        <v>85127.372899800001</v>
      </c>
    </row>
    <row r="21" spans="1:9" ht="25.5" customHeight="1">
      <c r="A21" s="107"/>
      <c r="B21" s="110"/>
      <c r="C21" s="111"/>
      <c r="D21" s="15">
        <f>H20*D20</f>
        <v>17025.474579960002</v>
      </c>
      <c r="E21" s="17">
        <f>H20*E20</f>
        <v>25538.211869939998</v>
      </c>
      <c r="F21" s="15">
        <f>H20*F20</f>
        <v>25538.211869939998</v>
      </c>
      <c r="G21" s="16">
        <f>H20*G20</f>
        <v>17025.474579960002</v>
      </c>
      <c r="H21" s="113"/>
    </row>
    <row r="22" spans="1:9" ht="18.75" customHeight="1">
      <c r="A22" s="106">
        <v>5</v>
      </c>
      <c r="B22" s="114" t="s">
        <v>279</v>
      </c>
      <c r="C22" s="115"/>
      <c r="D22" s="13"/>
      <c r="E22" s="13"/>
      <c r="F22" s="13"/>
      <c r="G22" s="13">
        <v>1</v>
      </c>
      <c r="H22" s="116">
        <f>Plan_Ginasio_Irineu!I131</f>
        <v>52011.524487999995</v>
      </c>
    </row>
    <row r="23" spans="1:9" ht="13.5">
      <c r="A23" s="107"/>
      <c r="B23" s="110"/>
      <c r="C23" s="111"/>
      <c r="D23" s="15">
        <f>H22*D22</f>
        <v>0</v>
      </c>
      <c r="E23" s="15">
        <f>E22*H22</f>
        <v>0</v>
      </c>
      <c r="F23" s="15">
        <f>F22*H22</f>
        <v>0</v>
      </c>
      <c r="G23" s="16">
        <f>G22*H22</f>
        <v>52011.524487999995</v>
      </c>
      <c r="H23" s="113"/>
    </row>
    <row r="24" spans="1:9" ht="13.5">
      <c r="A24" s="97" t="s">
        <v>280</v>
      </c>
      <c r="B24" s="98"/>
      <c r="C24" s="99"/>
      <c r="D24" s="18">
        <f>D15+D17+D19+D21+D23</f>
        <v>63874.346897130003</v>
      </c>
      <c r="E24" s="18">
        <f>E15+E17+E19+E21+E23</f>
        <v>59728.845052029996</v>
      </c>
      <c r="F24" s="18">
        <f>F15+F17+F19+F21+F23</f>
        <v>59728.845052029996</v>
      </c>
      <c r="G24" s="18">
        <f>G15+G17+G19+G21+G23</f>
        <v>103227.63225005</v>
      </c>
      <c r="H24" s="100"/>
    </row>
    <row r="25" spans="1:9" ht="13.5">
      <c r="A25" s="97" t="s">
        <v>281</v>
      </c>
      <c r="B25" s="98"/>
      <c r="C25" s="99"/>
      <c r="D25" s="19">
        <f>D24/H28</f>
        <v>0.22290068614340994</v>
      </c>
      <c r="E25" s="19">
        <f>E24/H28</f>
        <v>0.20843423363831071</v>
      </c>
      <c r="F25" s="19">
        <f>F24/H28</f>
        <v>0.20843423363831071</v>
      </c>
      <c r="G25" s="20">
        <f>G24/H28</f>
        <v>0.36023084657996868</v>
      </c>
      <c r="H25" s="101"/>
    </row>
    <row r="26" spans="1:9" ht="13.5">
      <c r="A26" s="97" t="s">
        <v>282</v>
      </c>
      <c r="B26" s="98"/>
      <c r="C26" s="99"/>
      <c r="D26" s="15">
        <f>D24</f>
        <v>63874.346897130003</v>
      </c>
      <c r="E26" s="15">
        <f t="shared" ref="E26:G27" si="0">D26+E24</f>
        <v>123603.19194916</v>
      </c>
      <c r="F26" s="15">
        <f t="shared" si="0"/>
        <v>183332.03700119001</v>
      </c>
      <c r="G26" s="21">
        <f t="shared" si="0"/>
        <v>286559.66925123997</v>
      </c>
      <c r="H26" s="101"/>
    </row>
    <row r="27" spans="1:9" ht="13.5">
      <c r="A27" s="97" t="s">
        <v>283</v>
      </c>
      <c r="B27" s="98"/>
      <c r="C27" s="99"/>
      <c r="D27" s="22">
        <f>D25</f>
        <v>0.22290068614340994</v>
      </c>
      <c r="E27" s="22">
        <f t="shared" si="0"/>
        <v>0.43133491978172067</v>
      </c>
      <c r="F27" s="22">
        <f t="shared" si="0"/>
        <v>0.63976915342003138</v>
      </c>
      <c r="G27" s="23">
        <f t="shared" si="0"/>
        <v>1</v>
      </c>
      <c r="H27" s="102"/>
    </row>
    <row r="28" spans="1:9" ht="13.5">
      <c r="A28" s="103" t="s">
        <v>284</v>
      </c>
      <c r="B28" s="104"/>
      <c r="C28" s="104"/>
      <c r="D28" s="104"/>
      <c r="E28" s="104"/>
      <c r="F28" s="104"/>
      <c r="G28" s="24"/>
      <c r="H28" s="25">
        <f>H14+H16+H18+H20+H22</f>
        <v>286559.66925123997</v>
      </c>
    </row>
    <row r="31" spans="1:9">
      <c r="A31" s="74"/>
      <c r="B31" s="75"/>
      <c r="C31" s="75"/>
      <c r="D31" s="76"/>
      <c r="E31" s="81"/>
      <c r="F31" s="81"/>
      <c r="G31" s="81"/>
      <c r="H31" s="81"/>
      <c r="I31" s="82"/>
    </row>
    <row r="32" spans="1:9">
      <c r="A32" s="83"/>
      <c r="B32" s="84"/>
      <c r="C32" s="84"/>
      <c r="D32" s="84"/>
      <c r="E32" s="105" t="s">
        <v>384</v>
      </c>
      <c r="F32" s="105"/>
      <c r="G32" s="105"/>
      <c r="H32" s="105"/>
      <c r="I32" s="78"/>
    </row>
    <row r="33" spans="1:9">
      <c r="A33" s="83" t="s">
        <v>382</v>
      </c>
      <c r="B33" s="84"/>
      <c r="C33" s="84"/>
      <c r="D33" s="84"/>
      <c r="E33" s="72"/>
      <c r="F33" s="72"/>
      <c r="G33" s="85"/>
      <c r="H33" s="85"/>
      <c r="I33" s="86"/>
    </row>
    <row r="34" spans="1:9">
      <c r="A34" s="79" t="s">
        <v>383</v>
      </c>
      <c r="B34" s="80"/>
      <c r="C34" s="80"/>
      <c r="D34" s="80"/>
      <c r="E34" s="72"/>
      <c r="F34" s="72"/>
      <c r="G34" s="72"/>
      <c r="H34" s="72"/>
      <c r="I34" s="73"/>
    </row>
  </sheetData>
  <mergeCells count="43">
    <mergeCell ref="A11:D11"/>
    <mergeCell ref="E11:H11"/>
    <mergeCell ref="A1:H1"/>
    <mergeCell ref="A2:H2"/>
    <mergeCell ref="A3:H3"/>
    <mergeCell ref="A4:H4"/>
    <mergeCell ref="A5:H5"/>
    <mergeCell ref="A6:H6"/>
    <mergeCell ref="A7:H8"/>
    <mergeCell ref="A9:D9"/>
    <mergeCell ref="E9:H9"/>
    <mergeCell ref="A10:D10"/>
    <mergeCell ref="E10:H10"/>
    <mergeCell ref="A12:A13"/>
    <mergeCell ref="B12:C13"/>
    <mergeCell ref="D12:H12"/>
    <mergeCell ref="A14:A15"/>
    <mergeCell ref="B14:C15"/>
    <mergeCell ref="H14:H15"/>
    <mergeCell ref="A16:A17"/>
    <mergeCell ref="B16:C17"/>
    <mergeCell ref="H16:H17"/>
    <mergeCell ref="A18:A19"/>
    <mergeCell ref="B18:C19"/>
    <mergeCell ref="H18:H19"/>
    <mergeCell ref="A34:D34"/>
    <mergeCell ref="E32:H32"/>
    <mergeCell ref="A20:A21"/>
    <mergeCell ref="B20:C21"/>
    <mergeCell ref="H20:H21"/>
    <mergeCell ref="A22:A23"/>
    <mergeCell ref="B22:C23"/>
    <mergeCell ref="H22:H23"/>
    <mergeCell ref="A28:F28"/>
    <mergeCell ref="E31:I31"/>
    <mergeCell ref="A32:D32"/>
    <mergeCell ref="A33:D33"/>
    <mergeCell ref="G33:I33"/>
    <mergeCell ref="A24:C24"/>
    <mergeCell ref="H24:H27"/>
    <mergeCell ref="A25:C25"/>
    <mergeCell ref="A26:C26"/>
    <mergeCell ref="A27:C27"/>
  </mergeCells>
  <pageMargins left="0.51181102362204722" right="0.51181102362204722" top="0.78740157480314965" bottom="0.78740157480314965" header="0.31496062992125984" footer="0.31496062992125984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D7FBF-40E4-41F6-8503-EE24B606866B}">
  <dimension ref="A2:J47"/>
  <sheetViews>
    <sheetView view="pageBreakPreview" topLeftCell="A13" zoomScale="60" zoomScaleNormal="100" workbookViewId="0">
      <selection activeCell="G14" sqref="G14"/>
    </sheetView>
  </sheetViews>
  <sheetFormatPr defaultRowHeight="12.75"/>
  <cols>
    <col min="1" max="2" width="9.140625" style="9"/>
    <col min="3" max="3" width="10.42578125" style="9" customWidth="1"/>
    <col min="4" max="4" width="19.140625" style="9" customWidth="1"/>
    <col min="5" max="5" width="15.42578125" style="9" customWidth="1"/>
    <col min="6" max="8" width="9.140625" style="9"/>
    <col min="9" max="9" width="7" style="9" hidden="1" customWidth="1"/>
    <col min="10" max="258" width="9.140625" style="9"/>
    <col min="259" max="259" width="10.42578125" style="9" customWidth="1"/>
    <col min="260" max="260" width="19.140625" style="9" customWidth="1"/>
    <col min="261" max="261" width="15.42578125" style="9" customWidth="1"/>
    <col min="262" max="264" width="9.140625" style="9"/>
    <col min="265" max="265" width="0" style="9" hidden="1" customWidth="1"/>
    <col min="266" max="514" width="9.140625" style="9"/>
    <col min="515" max="515" width="10.42578125" style="9" customWidth="1"/>
    <col min="516" max="516" width="19.140625" style="9" customWidth="1"/>
    <col min="517" max="517" width="15.42578125" style="9" customWidth="1"/>
    <col min="518" max="520" width="9.140625" style="9"/>
    <col min="521" max="521" width="0" style="9" hidden="1" customWidth="1"/>
    <col min="522" max="770" width="9.140625" style="9"/>
    <col min="771" max="771" width="10.42578125" style="9" customWidth="1"/>
    <col min="772" max="772" width="19.140625" style="9" customWidth="1"/>
    <col min="773" max="773" width="15.42578125" style="9" customWidth="1"/>
    <col min="774" max="776" width="9.140625" style="9"/>
    <col min="777" max="777" width="0" style="9" hidden="1" customWidth="1"/>
    <col min="778" max="1026" width="9.140625" style="9"/>
    <col min="1027" max="1027" width="10.42578125" style="9" customWidth="1"/>
    <col min="1028" max="1028" width="19.140625" style="9" customWidth="1"/>
    <col min="1029" max="1029" width="15.42578125" style="9" customWidth="1"/>
    <col min="1030" max="1032" width="9.140625" style="9"/>
    <col min="1033" max="1033" width="0" style="9" hidden="1" customWidth="1"/>
    <col min="1034" max="1282" width="9.140625" style="9"/>
    <col min="1283" max="1283" width="10.42578125" style="9" customWidth="1"/>
    <col min="1284" max="1284" width="19.140625" style="9" customWidth="1"/>
    <col min="1285" max="1285" width="15.42578125" style="9" customWidth="1"/>
    <col min="1286" max="1288" width="9.140625" style="9"/>
    <col min="1289" max="1289" width="0" style="9" hidden="1" customWidth="1"/>
    <col min="1290" max="1538" width="9.140625" style="9"/>
    <col min="1539" max="1539" width="10.42578125" style="9" customWidth="1"/>
    <col min="1540" max="1540" width="19.140625" style="9" customWidth="1"/>
    <col min="1541" max="1541" width="15.42578125" style="9" customWidth="1"/>
    <col min="1542" max="1544" width="9.140625" style="9"/>
    <col min="1545" max="1545" width="0" style="9" hidden="1" customWidth="1"/>
    <col min="1546" max="1794" width="9.140625" style="9"/>
    <col min="1795" max="1795" width="10.42578125" style="9" customWidth="1"/>
    <col min="1796" max="1796" width="19.140625" style="9" customWidth="1"/>
    <col min="1797" max="1797" width="15.42578125" style="9" customWidth="1"/>
    <col min="1798" max="1800" width="9.140625" style="9"/>
    <col min="1801" max="1801" width="0" style="9" hidden="1" customWidth="1"/>
    <col min="1802" max="2050" width="9.140625" style="9"/>
    <col min="2051" max="2051" width="10.42578125" style="9" customWidth="1"/>
    <col min="2052" max="2052" width="19.140625" style="9" customWidth="1"/>
    <col min="2053" max="2053" width="15.42578125" style="9" customWidth="1"/>
    <col min="2054" max="2056" width="9.140625" style="9"/>
    <col min="2057" max="2057" width="0" style="9" hidden="1" customWidth="1"/>
    <col min="2058" max="2306" width="9.140625" style="9"/>
    <col min="2307" max="2307" width="10.42578125" style="9" customWidth="1"/>
    <col min="2308" max="2308" width="19.140625" style="9" customWidth="1"/>
    <col min="2309" max="2309" width="15.42578125" style="9" customWidth="1"/>
    <col min="2310" max="2312" width="9.140625" style="9"/>
    <col min="2313" max="2313" width="0" style="9" hidden="1" customWidth="1"/>
    <col min="2314" max="2562" width="9.140625" style="9"/>
    <col min="2563" max="2563" width="10.42578125" style="9" customWidth="1"/>
    <col min="2564" max="2564" width="19.140625" style="9" customWidth="1"/>
    <col min="2565" max="2565" width="15.42578125" style="9" customWidth="1"/>
    <col min="2566" max="2568" width="9.140625" style="9"/>
    <col min="2569" max="2569" width="0" style="9" hidden="1" customWidth="1"/>
    <col min="2570" max="2818" width="9.140625" style="9"/>
    <col min="2819" max="2819" width="10.42578125" style="9" customWidth="1"/>
    <col min="2820" max="2820" width="19.140625" style="9" customWidth="1"/>
    <col min="2821" max="2821" width="15.42578125" style="9" customWidth="1"/>
    <col min="2822" max="2824" width="9.140625" style="9"/>
    <col min="2825" max="2825" width="0" style="9" hidden="1" customWidth="1"/>
    <col min="2826" max="3074" width="9.140625" style="9"/>
    <col min="3075" max="3075" width="10.42578125" style="9" customWidth="1"/>
    <col min="3076" max="3076" width="19.140625" style="9" customWidth="1"/>
    <col min="3077" max="3077" width="15.42578125" style="9" customWidth="1"/>
    <col min="3078" max="3080" width="9.140625" style="9"/>
    <col min="3081" max="3081" width="0" style="9" hidden="1" customWidth="1"/>
    <col min="3082" max="3330" width="9.140625" style="9"/>
    <col min="3331" max="3331" width="10.42578125" style="9" customWidth="1"/>
    <col min="3332" max="3332" width="19.140625" style="9" customWidth="1"/>
    <col min="3333" max="3333" width="15.42578125" style="9" customWidth="1"/>
    <col min="3334" max="3336" width="9.140625" style="9"/>
    <col min="3337" max="3337" width="0" style="9" hidden="1" customWidth="1"/>
    <col min="3338" max="3586" width="9.140625" style="9"/>
    <col min="3587" max="3587" width="10.42578125" style="9" customWidth="1"/>
    <col min="3588" max="3588" width="19.140625" style="9" customWidth="1"/>
    <col min="3589" max="3589" width="15.42578125" style="9" customWidth="1"/>
    <col min="3590" max="3592" width="9.140625" style="9"/>
    <col min="3593" max="3593" width="0" style="9" hidden="1" customWidth="1"/>
    <col min="3594" max="3842" width="9.140625" style="9"/>
    <col min="3843" max="3843" width="10.42578125" style="9" customWidth="1"/>
    <col min="3844" max="3844" width="19.140625" style="9" customWidth="1"/>
    <col min="3845" max="3845" width="15.42578125" style="9" customWidth="1"/>
    <col min="3846" max="3848" width="9.140625" style="9"/>
    <col min="3849" max="3849" width="0" style="9" hidden="1" customWidth="1"/>
    <col min="3850" max="4098" width="9.140625" style="9"/>
    <col min="4099" max="4099" width="10.42578125" style="9" customWidth="1"/>
    <col min="4100" max="4100" width="19.140625" style="9" customWidth="1"/>
    <col min="4101" max="4101" width="15.42578125" style="9" customWidth="1"/>
    <col min="4102" max="4104" width="9.140625" style="9"/>
    <col min="4105" max="4105" width="0" style="9" hidden="1" customWidth="1"/>
    <col min="4106" max="4354" width="9.140625" style="9"/>
    <col min="4355" max="4355" width="10.42578125" style="9" customWidth="1"/>
    <col min="4356" max="4356" width="19.140625" style="9" customWidth="1"/>
    <col min="4357" max="4357" width="15.42578125" style="9" customWidth="1"/>
    <col min="4358" max="4360" width="9.140625" style="9"/>
    <col min="4361" max="4361" width="0" style="9" hidden="1" customWidth="1"/>
    <col min="4362" max="4610" width="9.140625" style="9"/>
    <col min="4611" max="4611" width="10.42578125" style="9" customWidth="1"/>
    <col min="4612" max="4612" width="19.140625" style="9" customWidth="1"/>
    <col min="4613" max="4613" width="15.42578125" style="9" customWidth="1"/>
    <col min="4614" max="4616" width="9.140625" style="9"/>
    <col min="4617" max="4617" width="0" style="9" hidden="1" customWidth="1"/>
    <col min="4618" max="4866" width="9.140625" style="9"/>
    <col min="4867" max="4867" width="10.42578125" style="9" customWidth="1"/>
    <col min="4868" max="4868" width="19.140625" style="9" customWidth="1"/>
    <col min="4869" max="4869" width="15.42578125" style="9" customWidth="1"/>
    <col min="4870" max="4872" width="9.140625" style="9"/>
    <col min="4873" max="4873" width="0" style="9" hidden="1" customWidth="1"/>
    <col min="4874" max="5122" width="9.140625" style="9"/>
    <col min="5123" max="5123" width="10.42578125" style="9" customWidth="1"/>
    <col min="5124" max="5124" width="19.140625" style="9" customWidth="1"/>
    <col min="5125" max="5125" width="15.42578125" style="9" customWidth="1"/>
    <col min="5126" max="5128" width="9.140625" style="9"/>
    <col min="5129" max="5129" width="0" style="9" hidden="1" customWidth="1"/>
    <col min="5130" max="5378" width="9.140625" style="9"/>
    <col min="5379" max="5379" width="10.42578125" style="9" customWidth="1"/>
    <col min="5380" max="5380" width="19.140625" style="9" customWidth="1"/>
    <col min="5381" max="5381" width="15.42578125" style="9" customWidth="1"/>
    <col min="5382" max="5384" width="9.140625" style="9"/>
    <col min="5385" max="5385" width="0" style="9" hidden="1" customWidth="1"/>
    <col min="5386" max="5634" width="9.140625" style="9"/>
    <col min="5635" max="5635" width="10.42578125" style="9" customWidth="1"/>
    <col min="5636" max="5636" width="19.140625" style="9" customWidth="1"/>
    <col min="5637" max="5637" width="15.42578125" style="9" customWidth="1"/>
    <col min="5638" max="5640" width="9.140625" style="9"/>
    <col min="5641" max="5641" width="0" style="9" hidden="1" customWidth="1"/>
    <col min="5642" max="5890" width="9.140625" style="9"/>
    <col min="5891" max="5891" width="10.42578125" style="9" customWidth="1"/>
    <col min="5892" max="5892" width="19.140625" style="9" customWidth="1"/>
    <col min="5893" max="5893" width="15.42578125" style="9" customWidth="1"/>
    <col min="5894" max="5896" width="9.140625" style="9"/>
    <col min="5897" max="5897" width="0" style="9" hidden="1" customWidth="1"/>
    <col min="5898" max="6146" width="9.140625" style="9"/>
    <col min="6147" max="6147" width="10.42578125" style="9" customWidth="1"/>
    <col min="6148" max="6148" width="19.140625" style="9" customWidth="1"/>
    <col min="6149" max="6149" width="15.42578125" style="9" customWidth="1"/>
    <col min="6150" max="6152" width="9.140625" style="9"/>
    <col min="6153" max="6153" width="0" style="9" hidden="1" customWidth="1"/>
    <col min="6154" max="6402" width="9.140625" style="9"/>
    <col min="6403" max="6403" width="10.42578125" style="9" customWidth="1"/>
    <col min="6404" max="6404" width="19.140625" style="9" customWidth="1"/>
    <col min="6405" max="6405" width="15.42578125" style="9" customWidth="1"/>
    <col min="6406" max="6408" width="9.140625" style="9"/>
    <col min="6409" max="6409" width="0" style="9" hidden="1" customWidth="1"/>
    <col min="6410" max="6658" width="9.140625" style="9"/>
    <col min="6659" max="6659" width="10.42578125" style="9" customWidth="1"/>
    <col min="6660" max="6660" width="19.140625" style="9" customWidth="1"/>
    <col min="6661" max="6661" width="15.42578125" style="9" customWidth="1"/>
    <col min="6662" max="6664" width="9.140625" style="9"/>
    <col min="6665" max="6665" width="0" style="9" hidden="1" customWidth="1"/>
    <col min="6666" max="6914" width="9.140625" style="9"/>
    <col min="6915" max="6915" width="10.42578125" style="9" customWidth="1"/>
    <col min="6916" max="6916" width="19.140625" style="9" customWidth="1"/>
    <col min="6917" max="6917" width="15.42578125" style="9" customWidth="1"/>
    <col min="6918" max="6920" width="9.140625" style="9"/>
    <col min="6921" max="6921" width="0" style="9" hidden="1" customWidth="1"/>
    <col min="6922" max="7170" width="9.140625" style="9"/>
    <col min="7171" max="7171" width="10.42578125" style="9" customWidth="1"/>
    <col min="7172" max="7172" width="19.140625" style="9" customWidth="1"/>
    <col min="7173" max="7173" width="15.42578125" style="9" customWidth="1"/>
    <col min="7174" max="7176" width="9.140625" style="9"/>
    <col min="7177" max="7177" width="0" style="9" hidden="1" customWidth="1"/>
    <col min="7178" max="7426" width="9.140625" style="9"/>
    <col min="7427" max="7427" width="10.42578125" style="9" customWidth="1"/>
    <col min="7428" max="7428" width="19.140625" style="9" customWidth="1"/>
    <col min="7429" max="7429" width="15.42578125" style="9" customWidth="1"/>
    <col min="7430" max="7432" width="9.140625" style="9"/>
    <col min="7433" max="7433" width="0" style="9" hidden="1" customWidth="1"/>
    <col min="7434" max="7682" width="9.140625" style="9"/>
    <col min="7683" max="7683" width="10.42578125" style="9" customWidth="1"/>
    <col min="7684" max="7684" width="19.140625" style="9" customWidth="1"/>
    <col min="7685" max="7685" width="15.42578125" style="9" customWidth="1"/>
    <col min="7686" max="7688" width="9.140625" style="9"/>
    <col min="7689" max="7689" width="0" style="9" hidden="1" customWidth="1"/>
    <col min="7690" max="7938" width="9.140625" style="9"/>
    <col min="7939" max="7939" width="10.42578125" style="9" customWidth="1"/>
    <col min="7940" max="7940" width="19.140625" style="9" customWidth="1"/>
    <col min="7941" max="7941" width="15.42578125" style="9" customWidth="1"/>
    <col min="7942" max="7944" width="9.140625" style="9"/>
    <col min="7945" max="7945" width="0" style="9" hidden="1" customWidth="1"/>
    <col min="7946" max="8194" width="9.140625" style="9"/>
    <col min="8195" max="8195" width="10.42578125" style="9" customWidth="1"/>
    <col min="8196" max="8196" width="19.140625" style="9" customWidth="1"/>
    <col min="8197" max="8197" width="15.42578125" style="9" customWidth="1"/>
    <col min="8198" max="8200" width="9.140625" style="9"/>
    <col min="8201" max="8201" width="0" style="9" hidden="1" customWidth="1"/>
    <col min="8202" max="8450" width="9.140625" style="9"/>
    <col min="8451" max="8451" width="10.42578125" style="9" customWidth="1"/>
    <col min="8452" max="8452" width="19.140625" style="9" customWidth="1"/>
    <col min="8453" max="8453" width="15.42578125" style="9" customWidth="1"/>
    <col min="8454" max="8456" width="9.140625" style="9"/>
    <col min="8457" max="8457" width="0" style="9" hidden="1" customWidth="1"/>
    <col min="8458" max="8706" width="9.140625" style="9"/>
    <col min="8707" max="8707" width="10.42578125" style="9" customWidth="1"/>
    <col min="8708" max="8708" width="19.140625" style="9" customWidth="1"/>
    <col min="8709" max="8709" width="15.42578125" style="9" customWidth="1"/>
    <col min="8710" max="8712" width="9.140625" style="9"/>
    <col min="8713" max="8713" width="0" style="9" hidden="1" customWidth="1"/>
    <col min="8714" max="8962" width="9.140625" style="9"/>
    <col min="8963" max="8963" width="10.42578125" style="9" customWidth="1"/>
    <col min="8964" max="8964" width="19.140625" style="9" customWidth="1"/>
    <col min="8965" max="8965" width="15.42578125" style="9" customWidth="1"/>
    <col min="8966" max="8968" width="9.140625" style="9"/>
    <col min="8969" max="8969" width="0" style="9" hidden="1" customWidth="1"/>
    <col min="8970" max="9218" width="9.140625" style="9"/>
    <col min="9219" max="9219" width="10.42578125" style="9" customWidth="1"/>
    <col min="9220" max="9220" width="19.140625" style="9" customWidth="1"/>
    <col min="9221" max="9221" width="15.42578125" style="9" customWidth="1"/>
    <col min="9222" max="9224" width="9.140625" style="9"/>
    <col min="9225" max="9225" width="0" style="9" hidden="1" customWidth="1"/>
    <col min="9226" max="9474" width="9.140625" style="9"/>
    <col min="9475" max="9475" width="10.42578125" style="9" customWidth="1"/>
    <col min="9476" max="9476" width="19.140625" style="9" customWidth="1"/>
    <col min="9477" max="9477" width="15.42578125" style="9" customWidth="1"/>
    <col min="9478" max="9480" width="9.140625" style="9"/>
    <col min="9481" max="9481" width="0" style="9" hidden="1" customWidth="1"/>
    <col min="9482" max="9730" width="9.140625" style="9"/>
    <col min="9731" max="9731" width="10.42578125" style="9" customWidth="1"/>
    <col min="9732" max="9732" width="19.140625" style="9" customWidth="1"/>
    <col min="9733" max="9733" width="15.42578125" style="9" customWidth="1"/>
    <col min="9734" max="9736" width="9.140625" style="9"/>
    <col min="9737" max="9737" width="0" style="9" hidden="1" customWidth="1"/>
    <col min="9738" max="9986" width="9.140625" style="9"/>
    <col min="9987" max="9987" width="10.42578125" style="9" customWidth="1"/>
    <col min="9988" max="9988" width="19.140625" style="9" customWidth="1"/>
    <col min="9989" max="9989" width="15.42578125" style="9" customWidth="1"/>
    <col min="9990" max="9992" width="9.140625" style="9"/>
    <col min="9993" max="9993" width="0" style="9" hidden="1" customWidth="1"/>
    <col min="9994" max="10242" width="9.140625" style="9"/>
    <col min="10243" max="10243" width="10.42578125" style="9" customWidth="1"/>
    <col min="10244" max="10244" width="19.140625" style="9" customWidth="1"/>
    <col min="10245" max="10245" width="15.42578125" style="9" customWidth="1"/>
    <col min="10246" max="10248" width="9.140625" style="9"/>
    <col min="10249" max="10249" width="0" style="9" hidden="1" customWidth="1"/>
    <col min="10250" max="10498" width="9.140625" style="9"/>
    <col min="10499" max="10499" width="10.42578125" style="9" customWidth="1"/>
    <col min="10500" max="10500" width="19.140625" style="9" customWidth="1"/>
    <col min="10501" max="10501" width="15.42578125" style="9" customWidth="1"/>
    <col min="10502" max="10504" width="9.140625" style="9"/>
    <col min="10505" max="10505" width="0" style="9" hidden="1" customWidth="1"/>
    <col min="10506" max="10754" width="9.140625" style="9"/>
    <col min="10755" max="10755" width="10.42578125" style="9" customWidth="1"/>
    <col min="10756" max="10756" width="19.140625" style="9" customWidth="1"/>
    <col min="10757" max="10757" width="15.42578125" style="9" customWidth="1"/>
    <col min="10758" max="10760" width="9.140625" style="9"/>
    <col min="10761" max="10761" width="0" style="9" hidden="1" customWidth="1"/>
    <col min="10762" max="11010" width="9.140625" style="9"/>
    <col min="11011" max="11011" width="10.42578125" style="9" customWidth="1"/>
    <col min="11012" max="11012" width="19.140625" style="9" customWidth="1"/>
    <col min="11013" max="11013" width="15.42578125" style="9" customWidth="1"/>
    <col min="11014" max="11016" width="9.140625" style="9"/>
    <col min="11017" max="11017" width="0" style="9" hidden="1" customWidth="1"/>
    <col min="11018" max="11266" width="9.140625" style="9"/>
    <col min="11267" max="11267" width="10.42578125" style="9" customWidth="1"/>
    <col min="11268" max="11268" width="19.140625" style="9" customWidth="1"/>
    <col min="11269" max="11269" width="15.42578125" style="9" customWidth="1"/>
    <col min="11270" max="11272" width="9.140625" style="9"/>
    <col min="11273" max="11273" width="0" style="9" hidden="1" customWidth="1"/>
    <col min="11274" max="11522" width="9.140625" style="9"/>
    <col min="11523" max="11523" width="10.42578125" style="9" customWidth="1"/>
    <col min="11524" max="11524" width="19.140625" style="9" customWidth="1"/>
    <col min="11525" max="11525" width="15.42578125" style="9" customWidth="1"/>
    <col min="11526" max="11528" width="9.140625" style="9"/>
    <col min="11529" max="11529" width="0" style="9" hidden="1" customWidth="1"/>
    <col min="11530" max="11778" width="9.140625" style="9"/>
    <col min="11779" max="11779" width="10.42578125" style="9" customWidth="1"/>
    <col min="11780" max="11780" width="19.140625" style="9" customWidth="1"/>
    <col min="11781" max="11781" width="15.42578125" style="9" customWidth="1"/>
    <col min="11782" max="11784" width="9.140625" style="9"/>
    <col min="11785" max="11785" width="0" style="9" hidden="1" customWidth="1"/>
    <col min="11786" max="12034" width="9.140625" style="9"/>
    <col min="12035" max="12035" width="10.42578125" style="9" customWidth="1"/>
    <col min="12036" max="12036" width="19.140625" style="9" customWidth="1"/>
    <col min="12037" max="12037" width="15.42578125" style="9" customWidth="1"/>
    <col min="12038" max="12040" width="9.140625" style="9"/>
    <col min="12041" max="12041" width="0" style="9" hidden="1" customWidth="1"/>
    <col min="12042" max="12290" width="9.140625" style="9"/>
    <col min="12291" max="12291" width="10.42578125" style="9" customWidth="1"/>
    <col min="12292" max="12292" width="19.140625" style="9" customWidth="1"/>
    <col min="12293" max="12293" width="15.42578125" style="9" customWidth="1"/>
    <col min="12294" max="12296" width="9.140625" style="9"/>
    <col min="12297" max="12297" width="0" style="9" hidden="1" customWidth="1"/>
    <col min="12298" max="12546" width="9.140625" style="9"/>
    <col min="12547" max="12547" width="10.42578125" style="9" customWidth="1"/>
    <col min="12548" max="12548" width="19.140625" style="9" customWidth="1"/>
    <col min="12549" max="12549" width="15.42578125" style="9" customWidth="1"/>
    <col min="12550" max="12552" width="9.140625" style="9"/>
    <col min="12553" max="12553" width="0" style="9" hidden="1" customWidth="1"/>
    <col min="12554" max="12802" width="9.140625" style="9"/>
    <col min="12803" max="12803" width="10.42578125" style="9" customWidth="1"/>
    <col min="12804" max="12804" width="19.140625" style="9" customWidth="1"/>
    <col min="12805" max="12805" width="15.42578125" style="9" customWidth="1"/>
    <col min="12806" max="12808" width="9.140625" style="9"/>
    <col min="12809" max="12809" width="0" style="9" hidden="1" customWidth="1"/>
    <col min="12810" max="13058" width="9.140625" style="9"/>
    <col min="13059" max="13059" width="10.42578125" style="9" customWidth="1"/>
    <col min="13060" max="13060" width="19.140625" style="9" customWidth="1"/>
    <col min="13061" max="13061" width="15.42578125" style="9" customWidth="1"/>
    <col min="13062" max="13064" width="9.140625" style="9"/>
    <col min="13065" max="13065" width="0" style="9" hidden="1" customWidth="1"/>
    <col min="13066" max="13314" width="9.140625" style="9"/>
    <col min="13315" max="13315" width="10.42578125" style="9" customWidth="1"/>
    <col min="13316" max="13316" width="19.140625" style="9" customWidth="1"/>
    <col min="13317" max="13317" width="15.42578125" style="9" customWidth="1"/>
    <col min="13318" max="13320" width="9.140625" style="9"/>
    <col min="13321" max="13321" width="0" style="9" hidden="1" customWidth="1"/>
    <col min="13322" max="13570" width="9.140625" style="9"/>
    <col min="13571" max="13571" width="10.42578125" style="9" customWidth="1"/>
    <col min="13572" max="13572" width="19.140625" style="9" customWidth="1"/>
    <col min="13573" max="13573" width="15.42578125" style="9" customWidth="1"/>
    <col min="13574" max="13576" width="9.140625" style="9"/>
    <col min="13577" max="13577" width="0" style="9" hidden="1" customWidth="1"/>
    <col min="13578" max="13826" width="9.140625" style="9"/>
    <col min="13827" max="13827" width="10.42578125" style="9" customWidth="1"/>
    <col min="13828" max="13828" width="19.140625" style="9" customWidth="1"/>
    <col min="13829" max="13829" width="15.42578125" style="9" customWidth="1"/>
    <col min="13830" max="13832" width="9.140625" style="9"/>
    <col min="13833" max="13833" width="0" style="9" hidden="1" customWidth="1"/>
    <col min="13834" max="14082" width="9.140625" style="9"/>
    <col min="14083" max="14083" width="10.42578125" style="9" customWidth="1"/>
    <col min="14084" max="14084" width="19.140625" style="9" customWidth="1"/>
    <col min="14085" max="14085" width="15.42578125" style="9" customWidth="1"/>
    <col min="14086" max="14088" width="9.140625" style="9"/>
    <col min="14089" max="14089" width="0" style="9" hidden="1" customWidth="1"/>
    <col min="14090" max="14338" width="9.140625" style="9"/>
    <col min="14339" max="14339" width="10.42578125" style="9" customWidth="1"/>
    <col min="14340" max="14340" width="19.140625" style="9" customWidth="1"/>
    <col min="14341" max="14341" width="15.42578125" style="9" customWidth="1"/>
    <col min="14342" max="14344" width="9.140625" style="9"/>
    <col min="14345" max="14345" width="0" style="9" hidden="1" customWidth="1"/>
    <col min="14346" max="14594" width="9.140625" style="9"/>
    <col min="14595" max="14595" width="10.42578125" style="9" customWidth="1"/>
    <col min="14596" max="14596" width="19.140625" style="9" customWidth="1"/>
    <col min="14597" max="14597" width="15.42578125" style="9" customWidth="1"/>
    <col min="14598" max="14600" width="9.140625" style="9"/>
    <col min="14601" max="14601" width="0" style="9" hidden="1" customWidth="1"/>
    <col min="14602" max="14850" width="9.140625" style="9"/>
    <col min="14851" max="14851" width="10.42578125" style="9" customWidth="1"/>
    <col min="14852" max="14852" width="19.140625" style="9" customWidth="1"/>
    <col min="14853" max="14853" width="15.42578125" style="9" customWidth="1"/>
    <col min="14854" max="14856" width="9.140625" style="9"/>
    <col min="14857" max="14857" width="0" style="9" hidden="1" customWidth="1"/>
    <col min="14858" max="15106" width="9.140625" style="9"/>
    <col min="15107" max="15107" width="10.42578125" style="9" customWidth="1"/>
    <col min="15108" max="15108" width="19.140625" style="9" customWidth="1"/>
    <col min="15109" max="15109" width="15.42578125" style="9" customWidth="1"/>
    <col min="15110" max="15112" width="9.140625" style="9"/>
    <col min="15113" max="15113" width="0" style="9" hidden="1" customWidth="1"/>
    <col min="15114" max="15362" width="9.140625" style="9"/>
    <col min="15363" max="15363" width="10.42578125" style="9" customWidth="1"/>
    <col min="15364" max="15364" width="19.140625" style="9" customWidth="1"/>
    <col min="15365" max="15365" width="15.42578125" style="9" customWidth="1"/>
    <col min="15366" max="15368" width="9.140625" style="9"/>
    <col min="15369" max="15369" width="0" style="9" hidden="1" customWidth="1"/>
    <col min="15370" max="15618" width="9.140625" style="9"/>
    <col min="15619" max="15619" width="10.42578125" style="9" customWidth="1"/>
    <col min="15620" max="15620" width="19.140625" style="9" customWidth="1"/>
    <col min="15621" max="15621" width="15.42578125" style="9" customWidth="1"/>
    <col min="15622" max="15624" width="9.140625" style="9"/>
    <col min="15625" max="15625" width="0" style="9" hidden="1" customWidth="1"/>
    <col min="15626" max="15874" width="9.140625" style="9"/>
    <col min="15875" max="15875" width="10.42578125" style="9" customWidth="1"/>
    <col min="15876" max="15876" width="19.140625" style="9" customWidth="1"/>
    <col min="15877" max="15877" width="15.42578125" style="9" customWidth="1"/>
    <col min="15878" max="15880" width="9.140625" style="9"/>
    <col min="15881" max="15881" width="0" style="9" hidden="1" customWidth="1"/>
    <col min="15882" max="16130" width="9.140625" style="9"/>
    <col min="16131" max="16131" width="10.42578125" style="9" customWidth="1"/>
    <col min="16132" max="16132" width="19.140625" style="9" customWidth="1"/>
    <col min="16133" max="16133" width="15.42578125" style="9" customWidth="1"/>
    <col min="16134" max="16136" width="9.140625" style="9"/>
    <col min="16137" max="16137" width="0" style="9" hidden="1" customWidth="1"/>
    <col min="16138" max="16384" width="9.140625" style="9"/>
  </cols>
  <sheetData>
    <row r="2" spans="1:10">
      <c r="A2" s="134" t="s">
        <v>285</v>
      </c>
      <c r="B2" s="135"/>
      <c r="C2" s="135"/>
      <c r="D2" s="135"/>
      <c r="E2" s="136"/>
      <c r="F2" s="40" t="s">
        <v>286</v>
      </c>
      <c r="G2" s="41"/>
      <c r="H2" s="41"/>
      <c r="I2" s="42"/>
    </row>
    <row r="3" spans="1:10">
      <c r="A3" s="137" t="str">
        <f>[3]ORÇAMENTO_BASE!C10</f>
        <v>PREFEITURA MUNICIPAL DE IPIXUNA DO PARÁ</v>
      </c>
      <c r="B3" s="138"/>
      <c r="C3" s="138"/>
      <c r="D3" s="138"/>
      <c r="E3" s="139"/>
      <c r="F3" s="137" t="s">
        <v>287</v>
      </c>
      <c r="G3" s="138"/>
      <c r="H3" s="138"/>
      <c r="I3" s="139"/>
    </row>
    <row r="4" spans="1:10">
      <c r="A4" s="134" t="s">
        <v>265</v>
      </c>
      <c r="B4" s="135"/>
      <c r="C4" s="135"/>
      <c r="D4" s="135"/>
      <c r="E4" s="136"/>
      <c r="F4" s="134" t="s">
        <v>266</v>
      </c>
      <c r="G4" s="135"/>
      <c r="H4" s="135"/>
      <c r="I4" s="136"/>
    </row>
    <row r="5" spans="1:10" ht="33" customHeight="1">
      <c r="A5" s="140" t="s">
        <v>306</v>
      </c>
      <c r="B5" s="141"/>
      <c r="C5" s="141"/>
      <c r="D5" s="141"/>
      <c r="E5" s="142"/>
      <c r="F5" s="143" t="s">
        <v>288</v>
      </c>
      <c r="G5" s="144"/>
      <c r="H5" s="144"/>
      <c r="I5" s="145"/>
    </row>
    <row r="6" spans="1:10">
      <c r="A6" s="134" t="s">
        <v>289</v>
      </c>
      <c r="B6" s="135"/>
      <c r="C6" s="135"/>
      <c r="D6" s="135"/>
      <c r="E6" s="136"/>
      <c r="F6" s="134"/>
      <c r="G6" s="135"/>
      <c r="H6" s="135"/>
      <c r="I6" s="136"/>
    </row>
    <row r="7" spans="1:10" ht="27" customHeight="1">
      <c r="A7" s="137" t="s">
        <v>290</v>
      </c>
      <c r="B7" s="138"/>
      <c r="C7" s="138"/>
      <c r="D7" s="138"/>
      <c r="E7" s="139"/>
      <c r="F7" s="137" t="s">
        <v>291</v>
      </c>
      <c r="G7" s="138"/>
      <c r="H7" s="138"/>
      <c r="I7" s="139"/>
    </row>
    <row r="8" spans="1:10">
      <c r="A8" s="43"/>
      <c r="B8" s="43"/>
      <c r="C8" s="43"/>
      <c r="D8" s="43"/>
      <c r="E8" s="43"/>
    </row>
    <row r="10" spans="1:10" ht="35.25">
      <c r="A10" s="44" t="s">
        <v>292</v>
      </c>
    </row>
    <row r="12" spans="1:10">
      <c r="A12" s="9" t="s">
        <v>293</v>
      </c>
    </row>
    <row r="13" spans="1:10" ht="13.5" thickBot="1"/>
    <row r="14" spans="1:10" ht="15.75" thickBot="1">
      <c r="B14" s="45">
        <v>5.1000000000000004E-3</v>
      </c>
    </row>
    <row r="15" spans="1:10" ht="13.5" thickBot="1">
      <c r="I15" s="46">
        <v>1</v>
      </c>
      <c r="J15" s="47">
        <f>1+B18+B23+B31+B35</f>
        <v>1.071</v>
      </c>
    </row>
    <row r="16" spans="1:10" ht="13.5" thickBot="1">
      <c r="A16" s="9" t="s">
        <v>294</v>
      </c>
      <c r="I16" s="48">
        <v>2</v>
      </c>
      <c r="J16" s="47">
        <f>1+B14</f>
        <v>1.0051000000000001</v>
      </c>
    </row>
    <row r="17" spans="1:10" ht="13.5" thickBot="1">
      <c r="I17" s="48">
        <v>3</v>
      </c>
      <c r="J17" s="47">
        <f>1+B27</f>
        <v>1.0482</v>
      </c>
    </row>
    <row r="18" spans="1:10" ht="15.75" thickBot="1">
      <c r="B18" s="45">
        <v>4.0000000000000001E-3</v>
      </c>
      <c r="I18" s="49">
        <v>4</v>
      </c>
      <c r="J18" s="47">
        <f>1-C40-E40-G40-C42</f>
        <v>0.89349999999999996</v>
      </c>
    </row>
    <row r="21" spans="1:10">
      <c r="A21" s="9" t="s">
        <v>295</v>
      </c>
    </row>
    <row r="22" spans="1:10" ht="13.5" thickBot="1"/>
    <row r="23" spans="1:10" ht="15.75" thickBot="1">
      <c r="B23" s="45">
        <v>4.7E-2</v>
      </c>
    </row>
    <row r="25" spans="1:10">
      <c r="A25" s="9" t="s">
        <v>296</v>
      </c>
    </row>
    <row r="26" spans="1:10" ht="13.5" thickBot="1"/>
    <row r="27" spans="1:10" ht="15.75" thickBot="1">
      <c r="B27" s="45">
        <v>4.82E-2</v>
      </c>
    </row>
    <row r="29" spans="1:10">
      <c r="A29" s="9" t="s">
        <v>297</v>
      </c>
    </row>
    <row r="30" spans="1:10" ht="13.5" thickBot="1">
      <c r="A30" s="9" t="s">
        <v>298</v>
      </c>
    </row>
    <row r="31" spans="1:10" ht="15.75" thickBot="1">
      <c r="B31" s="45">
        <v>0.01</v>
      </c>
    </row>
    <row r="33" spans="1:7">
      <c r="A33" s="9" t="s">
        <v>299</v>
      </c>
    </row>
    <row r="34" spans="1:7" ht="13.5" thickBot="1">
      <c r="A34" s="9" t="s">
        <v>298</v>
      </c>
    </row>
    <row r="35" spans="1:7" ht="15.75" thickBot="1">
      <c r="B35" s="45">
        <v>0.01</v>
      </c>
    </row>
    <row r="36" spans="1:7" ht="15">
      <c r="B36" s="50"/>
    </row>
    <row r="37" spans="1:7" ht="15">
      <c r="A37" s="9" t="s">
        <v>300</v>
      </c>
      <c r="B37" s="50"/>
    </row>
    <row r="39" spans="1:7" ht="13.5" thickBot="1"/>
    <row r="40" spans="1:7" ht="15.75" thickBot="1">
      <c r="B40" s="9" t="s">
        <v>301</v>
      </c>
      <c r="C40" s="45">
        <v>0.03</v>
      </c>
      <c r="D40" s="51" t="s">
        <v>302</v>
      </c>
      <c r="E40" s="45">
        <v>6.4999999999999997E-3</v>
      </c>
      <c r="F40" s="51" t="s">
        <v>303</v>
      </c>
      <c r="G40" s="45">
        <v>2.5000000000000001E-2</v>
      </c>
    </row>
    <row r="41" spans="1:7" ht="13.5" thickBot="1"/>
    <row r="42" spans="1:7" ht="15.75" thickBot="1">
      <c r="B42" s="9" t="s">
        <v>304</v>
      </c>
      <c r="C42" s="45">
        <v>4.4999999999999998E-2</v>
      </c>
    </row>
    <row r="47" spans="1:7" ht="30">
      <c r="B47" s="52" t="s">
        <v>305</v>
      </c>
      <c r="D47" s="53">
        <f>(J15*J16*J17/J18)-1</f>
        <v>0.26284003717963089</v>
      </c>
    </row>
  </sheetData>
  <mergeCells count="11">
    <mergeCell ref="A6:E6"/>
    <mergeCell ref="F6:I6"/>
    <mergeCell ref="A7:E7"/>
    <mergeCell ref="F7:I7"/>
    <mergeCell ref="A2:E2"/>
    <mergeCell ref="A3:E3"/>
    <mergeCell ref="F3:I3"/>
    <mergeCell ref="A4:E4"/>
    <mergeCell ref="F4:I4"/>
    <mergeCell ref="A5:E5"/>
    <mergeCell ref="F5:I5"/>
  </mergeCells>
  <pageMargins left="0.78740157499999996" right="0.78740157499999996" top="0.984251969" bottom="0.984251969" header="0.49212598499999999" footer="0.49212598499999999"/>
  <pageSetup paperSize="9" scale="93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4F212-668B-4FA3-8C0F-D53E24FF76E7}">
  <dimension ref="A3:I51"/>
  <sheetViews>
    <sheetView zoomScaleNormal="100" zoomScaleSheetLayoutView="91" workbookViewId="0">
      <selection activeCell="D13" sqref="D12:D13"/>
    </sheetView>
  </sheetViews>
  <sheetFormatPr defaultRowHeight="12.75"/>
  <cols>
    <col min="1" max="1" width="9.140625" style="9"/>
    <col min="2" max="2" width="76.140625" style="9" customWidth="1"/>
    <col min="3" max="3" width="13.85546875" style="9" bestFit="1" customWidth="1"/>
    <col min="4" max="4" width="18.28515625" style="9" bestFit="1" customWidth="1"/>
    <col min="5" max="257" width="9.140625" style="9"/>
    <col min="258" max="258" width="76.140625" style="9" customWidth="1"/>
    <col min="259" max="259" width="13.85546875" style="9" bestFit="1" customWidth="1"/>
    <col min="260" max="260" width="18.28515625" style="9" bestFit="1" customWidth="1"/>
    <col min="261" max="513" width="9.140625" style="9"/>
    <col min="514" max="514" width="76.140625" style="9" customWidth="1"/>
    <col min="515" max="515" width="13.85546875" style="9" bestFit="1" customWidth="1"/>
    <col min="516" max="516" width="18.28515625" style="9" bestFit="1" customWidth="1"/>
    <col min="517" max="769" width="9.140625" style="9"/>
    <col min="770" max="770" width="76.140625" style="9" customWidth="1"/>
    <col min="771" max="771" width="13.85546875" style="9" bestFit="1" customWidth="1"/>
    <col min="772" max="772" width="18.28515625" style="9" bestFit="1" customWidth="1"/>
    <col min="773" max="1025" width="9.140625" style="9"/>
    <col min="1026" max="1026" width="76.140625" style="9" customWidth="1"/>
    <col min="1027" max="1027" width="13.85546875" style="9" bestFit="1" customWidth="1"/>
    <col min="1028" max="1028" width="18.28515625" style="9" bestFit="1" customWidth="1"/>
    <col min="1029" max="1281" width="9.140625" style="9"/>
    <col min="1282" max="1282" width="76.140625" style="9" customWidth="1"/>
    <col min="1283" max="1283" width="13.85546875" style="9" bestFit="1" customWidth="1"/>
    <col min="1284" max="1284" width="18.28515625" style="9" bestFit="1" customWidth="1"/>
    <col min="1285" max="1537" width="9.140625" style="9"/>
    <col min="1538" max="1538" width="76.140625" style="9" customWidth="1"/>
    <col min="1539" max="1539" width="13.85546875" style="9" bestFit="1" customWidth="1"/>
    <col min="1540" max="1540" width="18.28515625" style="9" bestFit="1" customWidth="1"/>
    <col min="1541" max="1793" width="9.140625" style="9"/>
    <col min="1794" max="1794" width="76.140625" style="9" customWidth="1"/>
    <col min="1795" max="1795" width="13.85546875" style="9" bestFit="1" customWidth="1"/>
    <col min="1796" max="1796" width="18.28515625" style="9" bestFit="1" customWidth="1"/>
    <col min="1797" max="2049" width="9.140625" style="9"/>
    <col min="2050" max="2050" width="76.140625" style="9" customWidth="1"/>
    <col min="2051" max="2051" width="13.85546875" style="9" bestFit="1" customWidth="1"/>
    <col min="2052" max="2052" width="18.28515625" style="9" bestFit="1" customWidth="1"/>
    <col min="2053" max="2305" width="9.140625" style="9"/>
    <col min="2306" max="2306" width="76.140625" style="9" customWidth="1"/>
    <col min="2307" max="2307" width="13.85546875" style="9" bestFit="1" customWidth="1"/>
    <col min="2308" max="2308" width="18.28515625" style="9" bestFit="1" customWidth="1"/>
    <col min="2309" max="2561" width="9.140625" style="9"/>
    <col min="2562" max="2562" width="76.140625" style="9" customWidth="1"/>
    <col min="2563" max="2563" width="13.85546875" style="9" bestFit="1" customWidth="1"/>
    <col min="2564" max="2564" width="18.28515625" style="9" bestFit="1" customWidth="1"/>
    <col min="2565" max="2817" width="9.140625" style="9"/>
    <col min="2818" max="2818" width="76.140625" style="9" customWidth="1"/>
    <col min="2819" max="2819" width="13.85546875" style="9" bestFit="1" customWidth="1"/>
    <col min="2820" max="2820" width="18.28515625" style="9" bestFit="1" customWidth="1"/>
    <col min="2821" max="3073" width="9.140625" style="9"/>
    <col min="3074" max="3074" width="76.140625" style="9" customWidth="1"/>
    <col min="3075" max="3075" width="13.85546875" style="9" bestFit="1" customWidth="1"/>
    <col min="3076" max="3076" width="18.28515625" style="9" bestFit="1" customWidth="1"/>
    <col min="3077" max="3329" width="9.140625" style="9"/>
    <col min="3330" max="3330" width="76.140625" style="9" customWidth="1"/>
    <col min="3331" max="3331" width="13.85546875" style="9" bestFit="1" customWidth="1"/>
    <col min="3332" max="3332" width="18.28515625" style="9" bestFit="1" customWidth="1"/>
    <col min="3333" max="3585" width="9.140625" style="9"/>
    <col min="3586" max="3586" width="76.140625" style="9" customWidth="1"/>
    <col min="3587" max="3587" width="13.85546875" style="9" bestFit="1" customWidth="1"/>
    <col min="3588" max="3588" width="18.28515625" style="9" bestFit="1" customWidth="1"/>
    <col min="3589" max="3841" width="9.140625" style="9"/>
    <col min="3842" max="3842" width="76.140625" style="9" customWidth="1"/>
    <col min="3843" max="3843" width="13.85546875" style="9" bestFit="1" customWidth="1"/>
    <col min="3844" max="3844" width="18.28515625" style="9" bestFit="1" customWidth="1"/>
    <col min="3845" max="4097" width="9.140625" style="9"/>
    <col min="4098" max="4098" width="76.140625" style="9" customWidth="1"/>
    <col min="4099" max="4099" width="13.85546875" style="9" bestFit="1" customWidth="1"/>
    <col min="4100" max="4100" width="18.28515625" style="9" bestFit="1" customWidth="1"/>
    <col min="4101" max="4353" width="9.140625" style="9"/>
    <col min="4354" max="4354" width="76.140625" style="9" customWidth="1"/>
    <col min="4355" max="4355" width="13.85546875" style="9" bestFit="1" customWidth="1"/>
    <col min="4356" max="4356" width="18.28515625" style="9" bestFit="1" customWidth="1"/>
    <col min="4357" max="4609" width="9.140625" style="9"/>
    <col min="4610" max="4610" width="76.140625" style="9" customWidth="1"/>
    <col min="4611" max="4611" width="13.85546875" style="9" bestFit="1" customWidth="1"/>
    <col min="4612" max="4612" width="18.28515625" style="9" bestFit="1" customWidth="1"/>
    <col min="4613" max="4865" width="9.140625" style="9"/>
    <col min="4866" max="4866" width="76.140625" style="9" customWidth="1"/>
    <col min="4867" max="4867" width="13.85546875" style="9" bestFit="1" customWidth="1"/>
    <col min="4868" max="4868" width="18.28515625" style="9" bestFit="1" customWidth="1"/>
    <col min="4869" max="5121" width="9.140625" style="9"/>
    <col min="5122" max="5122" width="76.140625" style="9" customWidth="1"/>
    <col min="5123" max="5123" width="13.85546875" style="9" bestFit="1" customWidth="1"/>
    <col min="5124" max="5124" width="18.28515625" style="9" bestFit="1" customWidth="1"/>
    <col min="5125" max="5377" width="9.140625" style="9"/>
    <col min="5378" max="5378" width="76.140625" style="9" customWidth="1"/>
    <col min="5379" max="5379" width="13.85546875" style="9" bestFit="1" customWidth="1"/>
    <col min="5380" max="5380" width="18.28515625" style="9" bestFit="1" customWidth="1"/>
    <col min="5381" max="5633" width="9.140625" style="9"/>
    <col min="5634" max="5634" width="76.140625" style="9" customWidth="1"/>
    <col min="5635" max="5635" width="13.85546875" style="9" bestFit="1" customWidth="1"/>
    <col min="5636" max="5636" width="18.28515625" style="9" bestFit="1" customWidth="1"/>
    <col min="5637" max="5889" width="9.140625" style="9"/>
    <col min="5890" max="5890" width="76.140625" style="9" customWidth="1"/>
    <col min="5891" max="5891" width="13.85546875" style="9" bestFit="1" customWidth="1"/>
    <col min="5892" max="5892" width="18.28515625" style="9" bestFit="1" customWidth="1"/>
    <col min="5893" max="6145" width="9.140625" style="9"/>
    <col min="6146" max="6146" width="76.140625" style="9" customWidth="1"/>
    <col min="6147" max="6147" width="13.85546875" style="9" bestFit="1" customWidth="1"/>
    <col min="6148" max="6148" width="18.28515625" style="9" bestFit="1" customWidth="1"/>
    <col min="6149" max="6401" width="9.140625" style="9"/>
    <col min="6402" max="6402" width="76.140625" style="9" customWidth="1"/>
    <col min="6403" max="6403" width="13.85546875" style="9" bestFit="1" customWidth="1"/>
    <col min="6404" max="6404" width="18.28515625" style="9" bestFit="1" customWidth="1"/>
    <col min="6405" max="6657" width="9.140625" style="9"/>
    <col min="6658" max="6658" width="76.140625" style="9" customWidth="1"/>
    <col min="6659" max="6659" width="13.85546875" style="9" bestFit="1" customWidth="1"/>
    <col min="6660" max="6660" width="18.28515625" style="9" bestFit="1" customWidth="1"/>
    <col min="6661" max="6913" width="9.140625" style="9"/>
    <col min="6914" max="6914" width="76.140625" style="9" customWidth="1"/>
    <col min="6915" max="6915" width="13.85546875" style="9" bestFit="1" customWidth="1"/>
    <col min="6916" max="6916" width="18.28515625" style="9" bestFit="1" customWidth="1"/>
    <col min="6917" max="7169" width="9.140625" style="9"/>
    <col min="7170" max="7170" width="76.140625" style="9" customWidth="1"/>
    <col min="7171" max="7171" width="13.85546875" style="9" bestFit="1" customWidth="1"/>
    <col min="7172" max="7172" width="18.28515625" style="9" bestFit="1" customWidth="1"/>
    <col min="7173" max="7425" width="9.140625" style="9"/>
    <col min="7426" max="7426" width="76.140625" style="9" customWidth="1"/>
    <col min="7427" max="7427" width="13.85546875" style="9" bestFit="1" customWidth="1"/>
    <col min="7428" max="7428" width="18.28515625" style="9" bestFit="1" customWidth="1"/>
    <col min="7429" max="7681" width="9.140625" style="9"/>
    <col min="7682" max="7682" width="76.140625" style="9" customWidth="1"/>
    <col min="7683" max="7683" width="13.85546875" style="9" bestFit="1" customWidth="1"/>
    <col min="7684" max="7684" width="18.28515625" style="9" bestFit="1" customWidth="1"/>
    <col min="7685" max="7937" width="9.140625" style="9"/>
    <col min="7938" max="7938" width="76.140625" style="9" customWidth="1"/>
    <col min="7939" max="7939" width="13.85546875" style="9" bestFit="1" customWidth="1"/>
    <col min="7940" max="7940" width="18.28515625" style="9" bestFit="1" customWidth="1"/>
    <col min="7941" max="8193" width="9.140625" style="9"/>
    <col min="8194" max="8194" width="76.140625" style="9" customWidth="1"/>
    <col min="8195" max="8195" width="13.85546875" style="9" bestFit="1" customWidth="1"/>
    <col min="8196" max="8196" width="18.28515625" style="9" bestFit="1" customWidth="1"/>
    <col min="8197" max="8449" width="9.140625" style="9"/>
    <col min="8450" max="8450" width="76.140625" style="9" customWidth="1"/>
    <col min="8451" max="8451" width="13.85546875" style="9" bestFit="1" customWidth="1"/>
    <col min="8452" max="8452" width="18.28515625" style="9" bestFit="1" customWidth="1"/>
    <col min="8453" max="8705" width="9.140625" style="9"/>
    <col min="8706" max="8706" width="76.140625" style="9" customWidth="1"/>
    <col min="8707" max="8707" width="13.85546875" style="9" bestFit="1" customWidth="1"/>
    <col min="8708" max="8708" width="18.28515625" style="9" bestFit="1" customWidth="1"/>
    <col min="8709" max="8961" width="9.140625" style="9"/>
    <col min="8962" max="8962" width="76.140625" style="9" customWidth="1"/>
    <col min="8963" max="8963" width="13.85546875" style="9" bestFit="1" customWidth="1"/>
    <col min="8964" max="8964" width="18.28515625" style="9" bestFit="1" customWidth="1"/>
    <col min="8965" max="9217" width="9.140625" style="9"/>
    <col min="9218" max="9218" width="76.140625" style="9" customWidth="1"/>
    <col min="9219" max="9219" width="13.85546875" style="9" bestFit="1" customWidth="1"/>
    <col min="9220" max="9220" width="18.28515625" style="9" bestFit="1" customWidth="1"/>
    <col min="9221" max="9473" width="9.140625" style="9"/>
    <col min="9474" max="9474" width="76.140625" style="9" customWidth="1"/>
    <col min="9475" max="9475" width="13.85546875" style="9" bestFit="1" customWidth="1"/>
    <col min="9476" max="9476" width="18.28515625" style="9" bestFit="1" customWidth="1"/>
    <col min="9477" max="9729" width="9.140625" style="9"/>
    <col min="9730" max="9730" width="76.140625" style="9" customWidth="1"/>
    <col min="9731" max="9731" width="13.85546875" style="9" bestFit="1" customWidth="1"/>
    <col min="9732" max="9732" width="18.28515625" style="9" bestFit="1" customWidth="1"/>
    <col min="9733" max="9985" width="9.140625" style="9"/>
    <col min="9986" max="9986" width="76.140625" style="9" customWidth="1"/>
    <col min="9987" max="9987" width="13.85546875" style="9" bestFit="1" customWidth="1"/>
    <col min="9988" max="9988" width="18.28515625" style="9" bestFit="1" customWidth="1"/>
    <col min="9989" max="10241" width="9.140625" style="9"/>
    <col min="10242" max="10242" width="76.140625" style="9" customWidth="1"/>
    <col min="10243" max="10243" width="13.85546875" style="9" bestFit="1" customWidth="1"/>
    <col min="10244" max="10244" width="18.28515625" style="9" bestFit="1" customWidth="1"/>
    <col min="10245" max="10497" width="9.140625" style="9"/>
    <col min="10498" max="10498" width="76.140625" style="9" customWidth="1"/>
    <col min="10499" max="10499" width="13.85546875" style="9" bestFit="1" customWidth="1"/>
    <col min="10500" max="10500" width="18.28515625" style="9" bestFit="1" customWidth="1"/>
    <col min="10501" max="10753" width="9.140625" style="9"/>
    <col min="10754" max="10754" width="76.140625" style="9" customWidth="1"/>
    <col min="10755" max="10755" width="13.85546875" style="9" bestFit="1" customWidth="1"/>
    <col min="10756" max="10756" width="18.28515625" style="9" bestFit="1" customWidth="1"/>
    <col min="10757" max="11009" width="9.140625" style="9"/>
    <col min="11010" max="11010" width="76.140625" style="9" customWidth="1"/>
    <col min="11011" max="11011" width="13.85546875" style="9" bestFit="1" customWidth="1"/>
    <col min="11012" max="11012" width="18.28515625" style="9" bestFit="1" customWidth="1"/>
    <col min="11013" max="11265" width="9.140625" style="9"/>
    <col min="11266" max="11266" width="76.140625" style="9" customWidth="1"/>
    <col min="11267" max="11267" width="13.85546875" style="9" bestFit="1" customWidth="1"/>
    <col min="11268" max="11268" width="18.28515625" style="9" bestFit="1" customWidth="1"/>
    <col min="11269" max="11521" width="9.140625" style="9"/>
    <col min="11522" max="11522" width="76.140625" style="9" customWidth="1"/>
    <col min="11523" max="11523" width="13.85546875" style="9" bestFit="1" customWidth="1"/>
    <col min="11524" max="11524" width="18.28515625" style="9" bestFit="1" customWidth="1"/>
    <col min="11525" max="11777" width="9.140625" style="9"/>
    <col min="11778" max="11778" width="76.140625" style="9" customWidth="1"/>
    <col min="11779" max="11779" width="13.85546875" style="9" bestFit="1" customWidth="1"/>
    <col min="11780" max="11780" width="18.28515625" style="9" bestFit="1" customWidth="1"/>
    <col min="11781" max="12033" width="9.140625" style="9"/>
    <col min="12034" max="12034" width="76.140625" style="9" customWidth="1"/>
    <col min="12035" max="12035" width="13.85546875" style="9" bestFit="1" customWidth="1"/>
    <col min="12036" max="12036" width="18.28515625" style="9" bestFit="1" customWidth="1"/>
    <col min="12037" max="12289" width="9.140625" style="9"/>
    <col min="12290" max="12290" width="76.140625" style="9" customWidth="1"/>
    <col min="12291" max="12291" width="13.85546875" style="9" bestFit="1" customWidth="1"/>
    <col min="12292" max="12292" width="18.28515625" style="9" bestFit="1" customWidth="1"/>
    <col min="12293" max="12545" width="9.140625" style="9"/>
    <col min="12546" max="12546" width="76.140625" style="9" customWidth="1"/>
    <col min="12547" max="12547" width="13.85546875" style="9" bestFit="1" customWidth="1"/>
    <col min="12548" max="12548" width="18.28515625" style="9" bestFit="1" customWidth="1"/>
    <col min="12549" max="12801" width="9.140625" style="9"/>
    <col min="12802" max="12802" width="76.140625" style="9" customWidth="1"/>
    <col min="12803" max="12803" width="13.85546875" style="9" bestFit="1" customWidth="1"/>
    <col min="12804" max="12804" width="18.28515625" style="9" bestFit="1" customWidth="1"/>
    <col min="12805" max="13057" width="9.140625" style="9"/>
    <col min="13058" max="13058" width="76.140625" style="9" customWidth="1"/>
    <col min="13059" max="13059" width="13.85546875" style="9" bestFit="1" customWidth="1"/>
    <col min="13060" max="13060" width="18.28515625" style="9" bestFit="1" customWidth="1"/>
    <col min="13061" max="13313" width="9.140625" style="9"/>
    <col min="13314" max="13314" width="76.140625" style="9" customWidth="1"/>
    <col min="13315" max="13315" width="13.85546875" style="9" bestFit="1" customWidth="1"/>
    <col min="13316" max="13316" width="18.28515625" style="9" bestFit="1" customWidth="1"/>
    <col min="13317" max="13569" width="9.140625" style="9"/>
    <col min="13570" max="13570" width="76.140625" style="9" customWidth="1"/>
    <col min="13571" max="13571" width="13.85546875" style="9" bestFit="1" customWidth="1"/>
    <col min="13572" max="13572" width="18.28515625" style="9" bestFit="1" customWidth="1"/>
    <col min="13573" max="13825" width="9.140625" style="9"/>
    <col min="13826" max="13826" width="76.140625" style="9" customWidth="1"/>
    <col min="13827" max="13827" width="13.85546875" style="9" bestFit="1" customWidth="1"/>
    <col min="13828" max="13828" width="18.28515625" style="9" bestFit="1" customWidth="1"/>
    <col min="13829" max="14081" width="9.140625" style="9"/>
    <col min="14082" max="14082" width="76.140625" style="9" customWidth="1"/>
    <col min="14083" max="14083" width="13.85546875" style="9" bestFit="1" customWidth="1"/>
    <col min="14084" max="14084" width="18.28515625" style="9" bestFit="1" customWidth="1"/>
    <col min="14085" max="14337" width="9.140625" style="9"/>
    <col min="14338" max="14338" width="76.140625" style="9" customWidth="1"/>
    <col min="14339" max="14339" width="13.85546875" style="9" bestFit="1" customWidth="1"/>
    <col min="14340" max="14340" width="18.28515625" style="9" bestFit="1" customWidth="1"/>
    <col min="14341" max="14593" width="9.140625" style="9"/>
    <col min="14594" max="14594" width="76.140625" style="9" customWidth="1"/>
    <col min="14595" max="14595" width="13.85546875" style="9" bestFit="1" customWidth="1"/>
    <col min="14596" max="14596" width="18.28515625" style="9" bestFit="1" customWidth="1"/>
    <col min="14597" max="14849" width="9.140625" style="9"/>
    <col min="14850" max="14850" width="76.140625" style="9" customWidth="1"/>
    <col min="14851" max="14851" width="13.85546875" style="9" bestFit="1" customWidth="1"/>
    <col min="14852" max="14852" width="18.28515625" style="9" bestFit="1" customWidth="1"/>
    <col min="14853" max="15105" width="9.140625" style="9"/>
    <col min="15106" max="15106" width="76.140625" style="9" customWidth="1"/>
    <col min="15107" max="15107" width="13.85546875" style="9" bestFit="1" customWidth="1"/>
    <col min="15108" max="15108" width="18.28515625" style="9" bestFit="1" customWidth="1"/>
    <col min="15109" max="15361" width="9.140625" style="9"/>
    <col min="15362" max="15362" width="76.140625" style="9" customWidth="1"/>
    <col min="15363" max="15363" width="13.85546875" style="9" bestFit="1" customWidth="1"/>
    <col min="15364" max="15364" width="18.28515625" style="9" bestFit="1" customWidth="1"/>
    <col min="15365" max="15617" width="9.140625" style="9"/>
    <col min="15618" max="15618" width="76.140625" style="9" customWidth="1"/>
    <col min="15619" max="15619" width="13.85546875" style="9" bestFit="1" customWidth="1"/>
    <col min="15620" max="15620" width="18.28515625" style="9" bestFit="1" customWidth="1"/>
    <col min="15621" max="15873" width="9.140625" style="9"/>
    <col min="15874" max="15874" width="76.140625" style="9" customWidth="1"/>
    <col min="15875" max="15875" width="13.85546875" style="9" bestFit="1" customWidth="1"/>
    <col min="15876" max="15876" width="18.28515625" style="9" bestFit="1" customWidth="1"/>
    <col min="15877" max="16129" width="9.140625" style="9"/>
    <col min="16130" max="16130" width="76.140625" style="9" customWidth="1"/>
    <col min="16131" max="16131" width="13.85546875" style="9" bestFit="1" customWidth="1"/>
    <col min="16132" max="16132" width="18.28515625" style="9" bestFit="1" customWidth="1"/>
    <col min="16133" max="16384" width="9.140625" style="9"/>
  </cols>
  <sheetData>
    <row r="3" spans="1:9" ht="18">
      <c r="A3" s="147" t="s">
        <v>4</v>
      </c>
      <c r="B3" s="147"/>
      <c r="C3" s="147"/>
      <c r="D3" s="147"/>
    </row>
    <row r="4" spans="1:9" ht="18">
      <c r="A4" s="147" t="s">
        <v>5</v>
      </c>
      <c r="B4" s="147"/>
      <c r="C4" s="147"/>
      <c r="D4" s="147"/>
    </row>
    <row r="5" spans="1:9" ht="18">
      <c r="A5" s="147" t="s">
        <v>6</v>
      </c>
      <c r="B5" s="147"/>
      <c r="C5" s="147"/>
      <c r="D5" s="147"/>
    </row>
    <row r="6" spans="1:9" ht="18">
      <c r="A6" s="148" t="s">
        <v>307</v>
      </c>
      <c r="B6" s="147"/>
      <c r="C6" s="147"/>
      <c r="D6" s="147"/>
    </row>
    <row r="7" spans="1:9" ht="18">
      <c r="A7" s="147" t="s">
        <v>308</v>
      </c>
      <c r="B7" s="147"/>
      <c r="C7" s="147"/>
      <c r="D7" s="147"/>
    </row>
    <row r="8" spans="1:9" ht="18">
      <c r="A8" s="54" t="str">
        <f>Plan_Ginasio_Irineu!A5</f>
        <v>OBJETO: REFORMA E AMPLIAÇÃO DO GINÁSIO DA ESCOLA M. E. I. IRINEU DE FARIAS</v>
      </c>
      <c r="B8" s="54"/>
      <c r="C8" s="54"/>
      <c r="D8" s="54"/>
    </row>
    <row r="9" spans="1:9" ht="18" customHeight="1">
      <c r="A9" s="149" t="s">
        <v>309</v>
      </c>
      <c r="B9" s="149"/>
      <c r="C9" s="149"/>
      <c r="D9" s="149"/>
      <c r="E9" s="55"/>
      <c r="F9" s="55"/>
      <c r="G9" s="55"/>
      <c r="H9" s="55"/>
      <c r="I9" s="55"/>
    </row>
    <row r="11" spans="1:9" ht="15.75">
      <c r="A11" s="150" t="s">
        <v>310</v>
      </c>
      <c r="B11" s="150"/>
      <c r="C11" s="150"/>
      <c r="D11" s="150"/>
    </row>
    <row r="12" spans="1:9" ht="14.25">
      <c r="A12" s="56" t="s">
        <v>311</v>
      </c>
      <c r="B12" s="56" t="s">
        <v>312</v>
      </c>
      <c r="C12" s="57" t="s">
        <v>313</v>
      </c>
      <c r="D12" s="57" t="s">
        <v>314</v>
      </c>
    </row>
    <row r="13" spans="1:9" ht="15">
      <c r="A13" s="58"/>
      <c r="B13" s="151" t="s">
        <v>315</v>
      </c>
      <c r="C13" s="152"/>
      <c r="D13" s="58"/>
    </row>
    <row r="14" spans="1:9" ht="15">
      <c r="A14" s="59" t="s">
        <v>316</v>
      </c>
      <c r="B14" s="60" t="s">
        <v>317</v>
      </c>
      <c r="C14" s="58"/>
      <c r="D14" s="58"/>
    </row>
    <row r="15" spans="1:9" ht="15">
      <c r="A15" s="61" t="s">
        <v>318</v>
      </c>
      <c r="B15" s="62" t="s">
        <v>319</v>
      </c>
      <c r="C15" s="63">
        <v>0</v>
      </c>
      <c r="D15" s="64">
        <v>0</v>
      </c>
    </row>
    <row r="16" spans="1:9" ht="15">
      <c r="A16" s="61" t="s">
        <v>320</v>
      </c>
      <c r="B16" s="62" t="s">
        <v>321</v>
      </c>
      <c r="C16" s="63">
        <v>1.5</v>
      </c>
      <c r="D16" s="64">
        <v>1.5</v>
      </c>
    </row>
    <row r="17" spans="1:4" ht="15">
      <c r="A17" s="61" t="s">
        <v>322</v>
      </c>
      <c r="B17" s="62" t="s">
        <v>323</v>
      </c>
      <c r="C17" s="63">
        <v>1</v>
      </c>
      <c r="D17" s="64">
        <v>1</v>
      </c>
    </row>
    <row r="18" spans="1:4" ht="15">
      <c r="A18" s="61" t="s">
        <v>324</v>
      </c>
      <c r="B18" s="62" t="s">
        <v>325</v>
      </c>
      <c r="C18" s="63">
        <v>0.2</v>
      </c>
      <c r="D18" s="64">
        <v>0.2</v>
      </c>
    </row>
    <row r="19" spans="1:4" ht="15">
      <c r="A19" s="61" t="s">
        <v>326</v>
      </c>
      <c r="B19" s="62" t="s">
        <v>327</v>
      </c>
      <c r="C19" s="63">
        <v>0.6</v>
      </c>
      <c r="D19" s="64">
        <v>0.6</v>
      </c>
    </row>
    <row r="20" spans="1:4" ht="15">
      <c r="A20" s="61" t="s">
        <v>328</v>
      </c>
      <c r="B20" s="62" t="s">
        <v>329</v>
      </c>
      <c r="C20" s="63">
        <v>2.5</v>
      </c>
      <c r="D20" s="64">
        <v>2.5</v>
      </c>
    </row>
    <row r="21" spans="1:4" ht="15">
      <c r="A21" s="61" t="s">
        <v>330</v>
      </c>
      <c r="B21" s="62" t="s">
        <v>331</v>
      </c>
      <c r="C21" s="63">
        <v>3</v>
      </c>
      <c r="D21" s="64">
        <v>3</v>
      </c>
    </row>
    <row r="22" spans="1:4" ht="15">
      <c r="A22" s="61" t="s">
        <v>332</v>
      </c>
      <c r="B22" s="62" t="s">
        <v>333</v>
      </c>
      <c r="C22" s="63">
        <v>8</v>
      </c>
      <c r="D22" s="64">
        <v>8</v>
      </c>
    </row>
    <row r="23" spans="1:4" ht="15">
      <c r="A23" s="61" t="s">
        <v>334</v>
      </c>
      <c r="B23" s="62" t="s">
        <v>335</v>
      </c>
      <c r="C23" s="63">
        <v>0</v>
      </c>
      <c r="D23" s="64">
        <v>0</v>
      </c>
    </row>
    <row r="24" spans="1:4" ht="15">
      <c r="A24" s="58"/>
      <c r="B24" s="65" t="s">
        <v>336</v>
      </c>
      <c r="C24" s="66">
        <f>SUM(C15:C23)</f>
        <v>16.8</v>
      </c>
      <c r="D24" s="66">
        <f>SUM(D15:D23)</f>
        <v>16.8</v>
      </c>
    </row>
    <row r="25" spans="1:4" ht="15">
      <c r="A25" s="58"/>
      <c r="B25" s="151" t="s">
        <v>315</v>
      </c>
      <c r="C25" s="152"/>
      <c r="D25" s="58"/>
    </row>
    <row r="26" spans="1:4" ht="15">
      <c r="A26" s="59" t="s">
        <v>337</v>
      </c>
      <c r="B26" s="60" t="s">
        <v>338</v>
      </c>
      <c r="C26" s="58"/>
      <c r="D26" s="58"/>
    </row>
    <row r="27" spans="1:4" ht="15">
      <c r="A27" s="61" t="s">
        <v>339</v>
      </c>
      <c r="B27" s="62" t="s">
        <v>340</v>
      </c>
      <c r="C27" s="63">
        <v>18.16</v>
      </c>
      <c r="D27" s="64" t="s">
        <v>341</v>
      </c>
    </row>
    <row r="28" spans="1:4" ht="15">
      <c r="A28" s="61" t="s">
        <v>342</v>
      </c>
      <c r="B28" s="62" t="s">
        <v>343</v>
      </c>
      <c r="C28" s="63">
        <v>4.16</v>
      </c>
      <c r="D28" s="64" t="s">
        <v>341</v>
      </c>
    </row>
    <row r="29" spans="1:4" ht="15">
      <c r="A29" s="61" t="s">
        <v>344</v>
      </c>
      <c r="B29" s="62" t="s">
        <v>345</v>
      </c>
      <c r="C29" s="63">
        <v>0.93</v>
      </c>
      <c r="D29" s="64">
        <v>0.69</v>
      </c>
    </row>
    <row r="30" spans="1:4" ht="15">
      <c r="A30" s="61" t="s">
        <v>346</v>
      </c>
      <c r="B30" s="62" t="s">
        <v>347</v>
      </c>
      <c r="C30" s="63">
        <v>11.21</v>
      </c>
      <c r="D30" s="64">
        <v>8.33</v>
      </c>
    </row>
    <row r="31" spans="1:4" ht="15">
      <c r="A31" s="61" t="s">
        <v>348</v>
      </c>
      <c r="B31" s="62" t="s">
        <v>349</v>
      </c>
      <c r="C31" s="63">
        <v>0.09</v>
      </c>
      <c r="D31" s="64">
        <v>0.06</v>
      </c>
    </row>
    <row r="32" spans="1:4" ht="15">
      <c r="A32" s="61" t="s">
        <v>350</v>
      </c>
      <c r="B32" s="62" t="s">
        <v>351</v>
      </c>
      <c r="C32" s="63">
        <v>0.75</v>
      </c>
      <c r="D32" s="64">
        <v>0.56000000000000005</v>
      </c>
    </row>
    <row r="33" spans="1:4" ht="15">
      <c r="A33" s="61" t="s">
        <v>352</v>
      </c>
      <c r="B33" s="62" t="s">
        <v>353</v>
      </c>
      <c r="C33" s="63">
        <v>2.87</v>
      </c>
      <c r="D33" s="64" t="s">
        <v>341</v>
      </c>
    </row>
    <row r="34" spans="1:4" ht="15">
      <c r="A34" s="61" t="s">
        <v>354</v>
      </c>
      <c r="B34" s="62" t="s">
        <v>355</v>
      </c>
      <c r="C34" s="63">
        <v>0.13</v>
      </c>
      <c r="D34" s="64">
        <v>0.09</v>
      </c>
    </row>
    <row r="35" spans="1:4" ht="15">
      <c r="A35" s="61" t="s">
        <v>356</v>
      </c>
      <c r="B35" s="62" t="s">
        <v>357</v>
      </c>
      <c r="C35" s="63">
        <v>12.55</v>
      </c>
      <c r="D35" s="64">
        <v>9.33</v>
      </c>
    </row>
    <row r="36" spans="1:4" ht="15">
      <c r="A36" s="61" t="s">
        <v>358</v>
      </c>
      <c r="B36" s="62" t="s">
        <v>359</v>
      </c>
      <c r="C36" s="63">
        <v>0.03</v>
      </c>
      <c r="D36" s="64">
        <v>0.02</v>
      </c>
    </row>
    <row r="37" spans="1:4" ht="15">
      <c r="A37" s="58"/>
      <c r="B37" s="65" t="s">
        <v>336</v>
      </c>
      <c r="C37" s="66">
        <f>SUM(C27:C36)</f>
        <v>50.88000000000001</v>
      </c>
      <c r="D37" s="66">
        <f>SUM(D27:D36)</f>
        <v>19.080000000000002</v>
      </c>
    </row>
    <row r="38" spans="1:4" ht="15">
      <c r="A38" s="58"/>
      <c r="B38" s="151" t="s">
        <v>315</v>
      </c>
      <c r="C38" s="152"/>
      <c r="D38" s="58"/>
    </row>
    <row r="39" spans="1:4" ht="15">
      <c r="A39" s="59" t="s">
        <v>360</v>
      </c>
      <c r="B39" s="60" t="s">
        <v>361</v>
      </c>
      <c r="C39" s="58"/>
      <c r="D39" s="58"/>
    </row>
    <row r="40" spans="1:4" ht="15">
      <c r="A40" s="61" t="s">
        <v>362</v>
      </c>
      <c r="B40" s="62" t="s">
        <v>363</v>
      </c>
      <c r="C40" s="63">
        <v>8.32</v>
      </c>
      <c r="D40" s="64">
        <v>6.18</v>
      </c>
    </row>
    <row r="41" spans="1:4" ht="15">
      <c r="A41" s="61" t="s">
        <v>364</v>
      </c>
      <c r="B41" s="62" t="s">
        <v>365</v>
      </c>
      <c r="C41" s="63">
        <v>0.2</v>
      </c>
      <c r="D41" s="64">
        <v>0.15</v>
      </c>
    </row>
    <row r="42" spans="1:4" ht="15">
      <c r="A42" s="61" t="s">
        <v>366</v>
      </c>
      <c r="B42" s="62" t="s">
        <v>367</v>
      </c>
      <c r="C42" s="63">
        <v>1.87</v>
      </c>
      <c r="D42" s="64">
        <v>1.39</v>
      </c>
    </row>
    <row r="43" spans="1:4" ht="15">
      <c r="A43" s="61" t="s">
        <v>368</v>
      </c>
      <c r="B43" s="62" t="s">
        <v>369</v>
      </c>
      <c r="C43" s="63">
        <v>5.41</v>
      </c>
      <c r="D43" s="64">
        <v>4.0199999999999996</v>
      </c>
    </row>
    <row r="44" spans="1:4" ht="15">
      <c r="A44" s="61" t="s">
        <v>370</v>
      </c>
      <c r="B44" s="62" t="s">
        <v>371</v>
      </c>
      <c r="C44" s="63">
        <v>0.7</v>
      </c>
      <c r="D44" s="64">
        <v>0.52</v>
      </c>
    </row>
    <row r="45" spans="1:4" ht="15">
      <c r="A45" s="58"/>
      <c r="B45" s="65" t="s">
        <v>336</v>
      </c>
      <c r="C45" s="66">
        <f>SUM(C40:C44)</f>
        <v>16.5</v>
      </c>
      <c r="D45" s="66">
        <f>SUM(D40:D44)</f>
        <v>12.259999999999998</v>
      </c>
    </row>
    <row r="46" spans="1:4" ht="15">
      <c r="A46" s="58"/>
      <c r="B46" s="151" t="s">
        <v>315</v>
      </c>
      <c r="C46" s="152"/>
      <c r="D46" s="58"/>
    </row>
    <row r="47" spans="1:4" ht="15">
      <c r="A47" s="59" t="s">
        <v>372</v>
      </c>
      <c r="B47" s="60" t="s">
        <v>373</v>
      </c>
      <c r="C47" s="58"/>
      <c r="D47" s="58"/>
    </row>
    <row r="48" spans="1:4" ht="15">
      <c r="A48" s="61" t="s">
        <v>374</v>
      </c>
      <c r="B48" s="62" t="s">
        <v>375</v>
      </c>
      <c r="C48" s="63">
        <v>8.5500000000000007</v>
      </c>
      <c r="D48" s="64">
        <v>3.21</v>
      </c>
    </row>
    <row r="49" spans="1:4" ht="30">
      <c r="A49" s="61" t="s">
        <v>376</v>
      </c>
      <c r="B49" s="62" t="s">
        <v>377</v>
      </c>
      <c r="C49" s="63">
        <v>0.7</v>
      </c>
      <c r="D49" s="64">
        <v>0.52</v>
      </c>
    </row>
    <row r="50" spans="1:4" ht="15">
      <c r="A50" s="58"/>
      <c r="B50" s="67" t="s">
        <v>336</v>
      </c>
      <c r="C50" s="68">
        <f>SUM(C48:C49)</f>
        <v>9.25</v>
      </c>
      <c r="D50" s="68">
        <f>SUM(D48:D49)</f>
        <v>3.73</v>
      </c>
    </row>
    <row r="51" spans="1:4" ht="14.25">
      <c r="A51" s="146" t="s">
        <v>378</v>
      </c>
      <c r="B51" s="146"/>
      <c r="C51" s="69">
        <f>C24+C37+C45+C50</f>
        <v>93.43</v>
      </c>
      <c r="D51" s="70">
        <f>D24+D37+D45+D50</f>
        <v>51.87</v>
      </c>
    </row>
  </sheetData>
  <mergeCells count="12">
    <mergeCell ref="A51:B51"/>
    <mergeCell ref="A3:D3"/>
    <mergeCell ref="A4:D4"/>
    <mergeCell ref="A5:D5"/>
    <mergeCell ref="A6:D6"/>
    <mergeCell ref="A7:D7"/>
    <mergeCell ref="A9:D9"/>
    <mergeCell ref="A11:D11"/>
    <mergeCell ref="B13:C13"/>
    <mergeCell ref="B25:C25"/>
    <mergeCell ref="B38:C38"/>
    <mergeCell ref="B46:C46"/>
  </mergeCells>
  <pageMargins left="0.511811024" right="0.511811024" top="0.78740157499999996" bottom="0.78740157499999996" header="0.31496062000000002" footer="0.31496062000000002"/>
  <pageSetup paperSize="9" scale="7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A52A7-FEA0-464F-B3FC-6E1EDCC38193}">
  <sheetPr>
    <outlinePr summaryBelow="0"/>
  </sheetPr>
  <dimension ref="A1:I791"/>
  <sheetViews>
    <sheetView tabSelected="1" topLeftCell="A765" zoomScaleNormal="100" workbookViewId="0">
      <selection activeCell="I776" sqref="I776"/>
    </sheetView>
  </sheetViews>
  <sheetFormatPr defaultRowHeight="15"/>
  <cols>
    <col min="1" max="1" width="9" style="154" bestFit="1" customWidth="1"/>
    <col min="2" max="2" width="67" style="154" customWidth="1"/>
    <col min="3" max="3" width="14.85546875" style="154" customWidth="1"/>
    <col min="4" max="4" width="9.42578125" style="154" customWidth="1"/>
    <col min="5" max="5" width="13.42578125" style="154" customWidth="1"/>
    <col min="6" max="7" width="10" style="154" customWidth="1"/>
    <col min="8" max="16384" width="9.140625" style="154"/>
  </cols>
  <sheetData>
    <row r="1" spans="1:9">
      <c r="A1" s="153" t="s">
        <v>4</v>
      </c>
      <c r="B1" s="153"/>
      <c r="C1" s="153"/>
      <c r="D1" s="153"/>
      <c r="E1" s="153"/>
      <c r="F1" s="153"/>
      <c r="G1" s="153"/>
      <c r="H1" s="153"/>
      <c r="I1" s="153"/>
    </row>
    <row r="2" spans="1:9">
      <c r="A2" s="153" t="s">
        <v>5</v>
      </c>
      <c r="B2" s="153"/>
      <c r="C2" s="153"/>
      <c r="D2" s="153"/>
      <c r="E2" s="153"/>
      <c r="F2" s="153"/>
      <c r="G2" s="153"/>
      <c r="H2" s="153"/>
      <c r="I2" s="153"/>
    </row>
    <row r="3" spans="1:9">
      <c r="A3" s="155" t="s">
        <v>6</v>
      </c>
      <c r="B3" s="155"/>
      <c r="C3" s="155"/>
      <c r="D3" s="155"/>
      <c r="E3" s="155"/>
      <c r="F3" s="155"/>
      <c r="G3" s="155"/>
      <c r="H3" s="155"/>
      <c r="I3" s="155"/>
    </row>
    <row r="4" spans="1:9">
      <c r="A4" s="155" t="s">
        <v>7</v>
      </c>
      <c r="B4" s="155"/>
      <c r="C4" s="155"/>
      <c r="D4" s="155"/>
      <c r="E4" s="155"/>
      <c r="F4" s="155"/>
      <c r="G4" s="155"/>
      <c r="H4" s="155"/>
      <c r="I4" s="155"/>
    </row>
    <row r="5" spans="1:9">
      <c r="A5" s="156" t="s">
        <v>385</v>
      </c>
      <c r="B5" s="156"/>
      <c r="C5" s="156"/>
      <c r="D5" s="156"/>
      <c r="E5" s="156"/>
      <c r="F5" s="156"/>
      <c r="G5" s="156"/>
      <c r="H5" s="156"/>
      <c r="I5" s="156"/>
    </row>
    <row r="6" spans="1:9">
      <c r="A6" s="155" t="s">
        <v>263</v>
      </c>
      <c r="B6" s="155"/>
      <c r="C6" s="155"/>
      <c r="D6" s="155"/>
      <c r="E6" s="155"/>
      <c r="F6" s="155"/>
      <c r="G6" s="155"/>
      <c r="H6" s="155"/>
      <c r="I6" s="155"/>
    </row>
    <row r="7" spans="1:9">
      <c r="A7" s="157" t="s">
        <v>9</v>
      </c>
      <c r="B7" s="157"/>
      <c r="C7" s="157"/>
      <c r="D7" s="157"/>
      <c r="E7" s="157"/>
      <c r="F7" s="157"/>
      <c r="G7" s="157"/>
      <c r="H7" s="157"/>
      <c r="I7" s="157"/>
    </row>
    <row r="8" spans="1:9">
      <c r="A8" s="157"/>
      <c r="B8" s="157"/>
      <c r="C8" s="157"/>
      <c r="D8" s="157"/>
      <c r="E8" s="157"/>
      <c r="F8" s="157"/>
      <c r="G8" s="157"/>
      <c r="H8" s="157"/>
      <c r="I8" s="157"/>
    </row>
    <row r="9" spans="1:9" ht="20.25">
      <c r="A9" s="158" t="s">
        <v>386</v>
      </c>
      <c r="B9" s="158"/>
      <c r="C9" s="158"/>
      <c r="D9" s="158"/>
      <c r="E9" s="158"/>
      <c r="F9" s="158"/>
      <c r="G9" s="158"/>
      <c r="H9" s="159"/>
      <c r="I9" s="159"/>
    </row>
    <row r="10" spans="1:9" ht="9.9499999999999993" customHeight="1" thickBot="1">
      <c r="A10" s="160"/>
      <c r="B10" s="160"/>
      <c r="C10" s="161" t="s">
        <v>387</v>
      </c>
      <c r="D10" s="162"/>
      <c r="E10" s="160"/>
      <c r="F10" s="160"/>
      <c r="G10" s="160"/>
    </row>
    <row r="11" spans="1:9" ht="31.5" customHeight="1" thickTop="1">
      <c r="A11" s="163" t="s">
        <v>388</v>
      </c>
      <c r="B11" s="164"/>
      <c r="C11" s="164"/>
      <c r="D11" s="164"/>
      <c r="E11" s="164"/>
      <c r="F11" s="164"/>
      <c r="G11" s="165"/>
    </row>
    <row r="12" spans="1:9" ht="9.9499999999999993" customHeight="1">
      <c r="A12" s="166"/>
      <c r="B12" s="167"/>
      <c r="C12" s="167"/>
      <c r="D12" s="167"/>
      <c r="E12" s="167"/>
      <c r="F12" s="167"/>
      <c r="G12" s="168"/>
    </row>
    <row r="13" spans="1:9" ht="15" customHeight="1" thickBot="1">
      <c r="A13" s="169"/>
      <c r="B13" s="170"/>
      <c r="C13" s="170"/>
      <c r="D13" s="170"/>
      <c r="E13" s="171" t="s">
        <v>389</v>
      </c>
      <c r="F13" s="172"/>
      <c r="G13" s="173">
        <v>225</v>
      </c>
    </row>
    <row r="14" spans="1:9" ht="9.9499999999999993" customHeight="1" thickTop="1" thickBot="1">
      <c r="A14" s="174"/>
      <c r="B14" s="174"/>
      <c r="C14" s="175" t="s">
        <v>387</v>
      </c>
      <c r="D14" s="176"/>
      <c r="E14" s="174"/>
      <c r="F14" s="174"/>
      <c r="G14" s="174"/>
    </row>
    <row r="15" spans="1:9" ht="31.5" customHeight="1" thickTop="1">
      <c r="A15" s="163" t="s">
        <v>390</v>
      </c>
      <c r="B15" s="164"/>
      <c r="C15" s="164"/>
      <c r="D15" s="164"/>
      <c r="E15" s="164"/>
      <c r="F15" s="164"/>
      <c r="G15" s="165"/>
    </row>
    <row r="16" spans="1:9" ht="15" customHeight="1">
      <c r="A16" s="177" t="s">
        <v>391</v>
      </c>
      <c r="B16" s="178"/>
      <c r="C16" s="179" t="s">
        <v>392</v>
      </c>
      <c r="D16" s="179" t="s">
        <v>393</v>
      </c>
      <c r="E16" s="179" t="s">
        <v>394</v>
      </c>
      <c r="F16" s="179" t="s">
        <v>395</v>
      </c>
      <c r="G16" s="180" t="s">
        <v>396</v>
      </c>
    </row>
    <row r="17" spans="1:7" ht="33" customHeight="1">
      <c r="A17" s="181" t="s">
        <v>397</v>
      </c>
      <c r="B17" s="182" t="s">
        <v>398</v>
      </c>
      <c r="C17" s="183" t="s">
        <v>80</v>
      </c>
      <c r="D17" s="183" t="s">
        <v>94</v>
      </c>
      <c r="E17" s="184">
        <v>0.02</v>
      </c>
      <c r="F17" s="185">
        <v>15.96</v>
      </c>
      <c r="G17" s="186">
        <v>0.32</v>
      </c>
    </row>
    <row r="18" spans="1:7" ht="15" customHeight="1">
      <c r="A18" s="187"/>
      <c r="B18" s="188"/>
      <c r="C18" s="188"/>
      <c r="D18" s="188"/>
      <c r="E18" s="189" t="s">
        <v>399</v>
      </c>
      <c r="F18" s="190"/>
      <c r="G18" s="191">
        <v>0.32</v>
      </c>
    </row>
    <row r="19" spans="1:7" ht="15" customHeight="1">
      <c r="A19" s="177" t="s">
        <v>400</v>
      </c>
      <c r="B19" s="178"/>
      <c r="C19" s="179" t="s">
        <v>392</v>
      </c>
      <c r="D19" s="179" t="s">
        <v>393</v>
      </c>
      <c r="E19" s="179" t="s">
        <v>394</v>
      </c>
      <c r="F19" s="179" t="s">
        <v>395</v>
      </c>
      <c r="G19" s="180" t="s">
        <v>396</v>
      </c>
    </row>
    <row r="20" spans="1:7" ht="15" customHeight="1">
      <c r="A20" s="181" t="s">
        <v>401</v>
      </c>
      <c r="B20" s="182" t="s">
        <v>402</v>
      </c>
      <c r="C20" s="183" t="s">
        <v>80</v>
      </c>
      <c r="D20" s="183" t="s">
        <v>403</v>
      </c>
      <c r="E20" s="184">
        <v>1</v>
      </c>
      <c r="F20" s="185">
        <v>17.09</v>
      </c>
      <c r="G20" s="186">
        <v>17.09</v>
      </c>
    </row>
    <row r="21" spans="1:7" ht="15" customHeight="1">
      <c r="A21" s="181" t="s">
        <v>404</v>
      </c>
      <c r="B21" s="182" t="s">
        <v>405</v>
      </c>
      <c r="C21" s="183" t="s">
        <v>80</v>
      </c>
      <c r="D21" s="183" t="s">
        <v>403</v>
      </c>
      <c r="E21" s="184">
        <v>1</v>
      </c>
      <c r="F21" s="185">
        <v>22.01</v>
      </c>
      <c r="G21" s="186">
        <v>22.01</v>
      </c>
    </row>
    <row r="22" spans="1:7" ht="15" customHeight="1">
      <c r="A22" s="187"/>
      <c r="B22" s="188"/>
      <c r="C22" s="188"/>
      <c r="D22" s="188"/>
      <c r="E22" s="189" t="s">
        <v>406</v>
      </c>
      <c r="F22" s="190"/>
      <c r="G22" s="191">
        <v>39.1</v>
      </c>
    </row>
    <row r="23" spans="1:7" ht="15" customHeight="1" thickBot="1">
      <c r="A23" s="169"/>
      <c r="B23" s="170"/>
      <c r="C23" s="170"/>
      <c r="D23" s="170"/>
      <c r="E23" s="171" t="s">
        <v>389</v>
      </c>
      <c r="F23" s="172"/>
      <c r="G23" s="173">
        <v>39.42</v>
      </c>
    </row>
    <row r="24" spans="1:7" ht="9.9499999999999993" customHeight="1" thickTop="1" thickBot="1">
      <c r="A24" s="174"/>
      <c r="B24" s="174"/>
      <c r="C24" s="175" t="s">
        <v>387</v>
      </c>
      <c r="D24" s="176"/>
      <c r="E24" s="174"/>
      <c r="F24" s="174"/>
      <c r="G24" s="174"/>
    </row>
    <row r="25" spans="1:7" ht="20.100000000000001" customHeight="1" thickTop="1">
      <c r="A25" s="163" t="s">
        <v>407</v>
      </c>
      <c r="B25" s="164"/>
      <c r="C25" s="164"/>
      <c r="D25" s="164"/>
      <c r="E25" s="164"/>
      <c r="F25" s="164"/>
      <c r="G25" s="165"/>
    </row>
    <row r="26" spans="1:7" ht="15" customHeight="1">
      <c r="A26" s="177" t="s">
        <v>400</v>
      </c>
      <c r="B26" s="178"/>
      <c r="C26" s="179" t="s">
        <v>392</v>
      </c>
      <c r="D26" s="179" t="s">
        <v>393</v>
      </c>
      <c r="E26" s="179" t="s">
        <v>394</v>
      </c>
      <c r="F26" s="179" t="s">
        <v>395</v>
      </c>
      <c r="G26" s="180" t="s">
        <v>396</v>
      </c>
    </row>
    <row r="27" spans="1:7" ht="15" customHeight="1">
      <c r="A27" s="181" t="s">
        <v>408</v>
      </c>
      <c r="B27" s="182" t="s">
        <v>409</v>
      </c>
      <c r="C27" s="183" t="s">
        <v>80</v>
      </c>
      <c r="D27" s="183" t="s">
        <v>403</v>
      </c>
      <c r="E27" s="184">
        <v>0.03</v>
      </c>
      <c r="F27" s="185">
        <v>22.38</v>
      </c>
      <c r="G27" s="186">
        <v>0.67</v>
      </c>
    </row>
    <row r="28" spans="1:7" ht="15" customHeight="1">
      <c r="A28" s="181" t="s">
        <v>401</v>
      </c>
      <c r="B28" s="182" t="s">
        <v>402</v>
      </c>
      <c r="C28" s="183" t="s">
        <v>80</v>
      </c>
      <c r="D28" s="183" t="s">
        <v>403</v>
      </c>
      <c r="E28" s="184">
        <v>0.3</v>
      </c>
      <c r="F28" s="185">
        <v>17.09</v>
      </c>
      <c r="G28" s="186">
        <v>5.13</v>
      </c>
    </row>
    <row r="29" spans="1:7" ht="15" customHeight="1">
      <c r="A29" s="187"/>
      <c r="B29" s="188"/>
      <c r="C29" s="188"/>
      <c r="D29" s="188"/>
      <c r="E29" s="189" t="s">
        <v>406</v>
      </c>
      <c r="F29" s="190"/>
      <c r="G29" s="191">
        <v>5.8</v>
      </c>
    </row>
    <row r="30" spans="1:7" ht="15" customHeight="1" thickBot="1">
      <c r="A30" s="169"/>
      <c r="B30" s="170"/>
      <c r="C30" s="170"/>
      <c r="D30" s="170"/>
      <c r="E30" s="171" t="s">
        <v>389</v>
      </c>
      <c r="F30" s="172"/>
      <c r="G30" s="173">
        <v>5.8</v>
      </c>
    </row>
    <row r="31" spans="1:7" ht="9.9499999999999993" customHeight="1" thickTop="1">
      <c r="A31" s="174"/>
      <c r="B31" s="174"/>
      <c r="C31" s="175" t="s">
        <v>387</v>
      </c>
      <c r="D31" s="176"/>
      <c r="E31" s="174"/>
      <c r="F31" s="174"/>
      <c r="G31" s="174"/>
    </row>
    <row r="32" spans="1:7" ht="9.9499999999999993" customHeight="1" thickBot="1">
      <c r="A32" s="174"/>
      <c r="B32" s="174"/>
      <c r="C32" s="175" t="s">
        <v>387</v>
      </c>
      <c r="D32" s="176"/>
      <c r="E32" s="174"/>
      <c r="F32" s="174"/>
      <c r="G32" s="174"/>
    </row>
    <row r="33" spans="1:7" ht="20.100000000000001" customHeight="1" thickTop="1">
      <c r="A33" s="163" t="s">
        <v>410</v>
      </c>
      <c r="B33" s="164"/>
      <c r="C33" s="164"/>
      <c r="D33" s="164"/>
      <c r="E33" s="164"/>
      <c r="F33" s="164"/>
      <c r="G33" s="165"/>
    </row>
    <row r="34" spans="1:7" ht="15" customHeight="1">
      <c r="A34" s="177" t="s">
        <v>400</v>
      </c>
      <c r="B34" s="178"/>
      <c r="C34" s="179" t="s">
        <v>392</v>
      </c>
      <c r="D34" s="179" t="s">
        <v>393</v>
      </c>
      <c r="E34" s="179" t="s">
        <v>394</v>
      </c>
      <c r="F34" s="179" t="s">
        <v>395</v>
      </c>
      <c r="G34" s="180" t="s">
        <v>396</v>
      </c>
    </row>
    <row r="35" spans="1:7" ht="15" customHeight="1">
      <c r="A35" s="181" t="s">
        <v>411</v>
      </c>
      <c r="B35" s="182" t="s">
        <v>412</v>
      </c>
      <c r="C35" s="183" t="s">
        <v>80</v>
      </c>
      <c r="D35" s="183" t="s">
        <v>403</v>
      </c>
      <c r="E35" s="184">
        <v>0.03</v>
      </c>
      <c r="F35" s="185">
        <v>21.31</v>
      </c>
      <c r="G35" s="186">
        <v>0.64</v>
      </c>
    </row>
    <row r="36" spans="1:7" ht="15" customHeight="1">
      <c r="A36" s="181" t="s">
        <v>401</v>
      </c>
      <c r="B36" s="182" t="s">
        <v>402</v>
      </c>
      <c r="C36" s="183" t="s">
        <v>80</v>
      </c>
      <c r="D36" s="183" t="s">
        <v>403</v>
      </c>
      <c r="E36" s="184">
        <v>0.3</v>
      </c>
      <c r="F36" s="185">
        <v>17.09</v>
      </c>
      <c r="G36" s="186">
        <v>5.13</v>
      </c>
    </row>
    <row r="37" spans="1:7" ht="15" customHeight="1">
      <c r="A37" s="187"/>
      <c r="B37" s="188"/>
      <c r="C37" s="188"/>
      <c r="D37" s="188"/>
      <c r="E37" s="189" t="s">
        <v>406</v>
      </c>
      <c r="F37" s="190"/>
      <c r="G37" s="191">
        <v>5.77</v>
      </c>
    </row>
    <row r="38" spans="1:7" ht="15" customHeight="1" thickBot="1">
      <c r="A38" s="169"/>
      <c r="B38" s="170"/>
      <c r="C38" s="170"/>
      <c r="D38" s="170"/>
      <c r="E38" s="171" t="s">
        <v>389</v>
      </c>
      <c r="F38" s="172"/>
      <c r="G38" s="173">
        <v>5.77</v>
      </c>
    </row>
    <row r="39" spans="1:7" ht="9.9499999999999993" customHeight="1" thickTop="1" thickBot="1">
      <c r="A39" s="174"/>
      <c r="B39" s="174"/>
      <c r="C39" s="175" t="s">
        <v>387</v>
      </c>
      <c r="D39" s="176"/>
      <c r="E39" s="174"/>
      <c r="F39" s="174"/>
      <c r="G39" s="174"/>
    </row>
    <row r="40" spans="1:7" ht="20.100000000000001" customHeight="1" thickTop="1">
      <c r="A40" s="163" t="s">
        <v>413</v>
      </c>
      <c r="B40" s="164"/>
      <c r="C40" s="164"/>
      <c r="D40" s="164"/>
      <c r="E40" s="164"/>
      <c r="F40" s="164"/>
      <c r="G40" s="165"/>
    </row>
    <row r="41" spans="1:7" ht="15" customHeight="1">
      <c r="A41" s="177" t="s">
        <v>400</v>
      </c>
      <c r="B41" s="178"/>
      <c r="C41" s="179" t="s">
        <v>392</v>
      </c>
      <c r="D41" s="179" t="s">
        <v>393</v>
      </c>
      <c r="E41" s="179" t="s">
        <v>394</v>
      </c>
      <c r="F41" s="179" t="s">
        <v>395</v>
      </c>
      <c r="G41" s="180" t="s">
        <v>396</v>
      </c>
    </row>
    <row r="42" spans="1:7" ht="15" customHeight="1">
      <c r="A42" s="181" t="s">
        <v>414</v>
      </c>
      <c r="B42" s="182" t="s">
        <v>415</v>
      </c>
      <c r="C42" s="183" t="s">
        <v>80</v>
      </c>
      <c r="D42" s="183" t="s">
        <v>403</v>
      </c>
      <c r="E42" s="184">
        <v>0.2</v>
      </c>
      <c r="F42" s="185">
        <v>21.19</v>
      </c>
      <c r="G42" s="186">
        <v>4.24</v>
      </c>
    </row>
    <row r="43" spans="1:7" ht="15" customHeight="1">
      <c r="A43" s="181" t="s">
        <v>401</v>
      </c>
      <c r="B43" s="182" t="s">
        <v>402</v>
      </c>
      <c r="C43" s="183" t="s">
        <v>80</v>
      </c>
      <c r="D43" s="183" t="s">
        <v>403</v>
      </c>
      <c r="E43" s="184">
        <v>0.3</v>
      </c>
      <c r="F43" s="185">
        <v>17.09</v>
      </c>
      <c r="G43" s="186">
        <v>5.13</v>
      </c>
    </row>
    <row r="44" spans="1:7" ht="15" customHeight="1">
      <c r="A44" s="187"/>
      <c r="B44" s="188"/>
      <c r="C44" s="188"/>
      <c r="D44" s="188"/>
      <c r="E44" s="189" t="s">
        <v>406</v>
      </c>
      <c r="F44" s="190"/>
      <c r="G44" s="191">
        <v>9.3699999999999992</v>
      </c>
    </row>
    <row r="45" spans="1:7" ht="15" customHeight="1" thickBot="1">
      <c r="A45" s="169"/>
      <c r="B45" s="170"/>
      <c r="C45" s="170"/>
      <c r="D45" s="170"/>
      <c r="E45" s="171" t="s">
        <v>389</v>
      </c>
      <c r="F45" s="172"/>
      <c r="G45" s="173">
        <v>9.3699999999999992</v>
      </c>
    </row>
    <row r="46" spans="1:7" ht="9.9499999999999993" customHeight="1" thickTop="1" thickBot="1">
      <c r="A46" s="174"/>
      <c r="B46" s="174"/>
      <c r="C46" s="175" t="s">
        <v>387</v>
      </c>
      <c r="D46" s="176"/>
      <c r="E46" s="174"/>
      <c r="F46" s="174"/>
      <c r="G46" s="174"/>
    </row>
    <row r="47" spans="1:7" ht="20.100000000000001" customHeight="1" thickTop="1">
      <c r="A47" s="163" t="s">
        <v>416</v>
      </c>
      <c r="B47" s="164"/>
      <c r="C47" s="164"/>
      <c r="D47" s="164"/>
      <c r="E47" s="164"/>
      <c r="F47" s="164"/>
      <c r="G47" s="165"/>
    </row>
    <row r="48" spans="1:7" ht="15" customHeight="1">
      <c r="A48" s="177" t="s">
        <v>400</v>
      </c>
      <c r="B48" s="178"/>
      <c r="C48" s="179" t="s">
        <v>392</v>
      </c>
      <c r="D48" s="179" t="s">
        <v>393</v>
      </c>
      <c r="E48" s="179" t="s">
        <v>394</v>
      </c>
      <c r="F48" s="179" t="s">
        <v>395</v>
      </c>
      <c r="G48" s="180" t="s">
        <v>396</v>
      </c>
    </row>
    <row r="49" spans="1:7" ht="15" customHeight="1">
      <c r="A49" s="181" t="s">
        <v>417</v>
      </c>
      <c r="B49" s="182" t="s">
        <v>418</v>
      </c>
      <c r="C49" s="183" t="s">
        <v>80</v>
      </c>
      <c r="D49" s="183" t="s">
        <v>403</v>
      </c>
      <c r="E49" s="184">
        <v>0.4</v>
      </c>
      <c r="F49" s="185">
        <v>21.52</v>
      </c>
      <c r="G49" s="186">
        <v>8.61</v>
      </c>
    </row>
    <row r="50" spans="1:7" ht="15" customHeight="1">
      <c r="A50" s="181" t="s">
        <v>401</v>
      </c>
      <c r="B50" s="182" t="s">
        <v>402</v>
      </c>
      <c r="C50" s="183" t="s">
        <v>80</v>
      </c>
      <c r="D50" s="183" t="s">
        <v>403</v>
      </c>
      <c r="E50" s="184">
        <v>0.4</v>
      </c>
      <c r="F50" s="185">
        <v>17.09</v>
      </c>
      <c r="G50" s="186">
        <v>6.84</v>
      </c>
    </row>
    <row r="51" spans="1:7" ht="15" customHeight="1">
      <c r="A51" s="187"/>
      <c r="B51" s="188"/>
      <c r="C51" s="188"/>
      <c r="D51" s="188"/>
      <c r="E51" s="189" t="s">
        <v>406</v>
      </c>
      <c r="F51" s="190"/>
      <c r="G51" s="191">
        <v>15.45</v>
      </c>
    </row>
    <row r="52" spans="1:7" ht="15" customHeight="1" thickBot="1">
      <c r="A52" s="169"/>
      <c r="B52" s="170"/>
      <c r="C52" s="170"/>
      <c r="D52" s="170"/>
      <c r="E52" s="171" t="s">
        <v>389</v>
      </c>
      <c r="F52" s="172"/>
      <c r="G52" s="173">
        <v>15.45</v>
      </c>
    </row>
    <row r="53" spans="1:7" ht="9.9499999999999993" customHeight="1" thickTop="1" thickBot="1">
      <c r="A53" s="174"/>
      <c r="B53" s="174"/>
      <c r="C53" s="175" t="s">
        <v>387</v>
      </c>
      <c r="D53" s="176"/>
      <c r="E53" s="174"/>
      <c r="F53" s="174"/>
      <c r="G53" s="174"/>
    </row>
    <row r="54" spans="1:7" ht="36" customHeight="1" thickTop="1">
      <c r="A54" s="163" t="s">
        <v>419</v>
      </c>
      <c r="B54" s="164"/>
      <c r="C54" s="164"/>
      <c r="D54" s="164"/>
      <c r="E54" s="164"/>
      <c r="F54" s="164"/>
      <c r="G54" s="165"/>
    </row>
    <row r="55" spans="1:7" ht="15" customHeight="1">
      <c r="A55" s="177" t="s">
        <v>400</v>
      </c>
      <c r="B55" s="178"/>
      <c r="C55" s="179" t="s">
        <v>392</v>
      </c>
      <c r="D55" s="179" t="s">
        <v>393</v>
      </c>
      <c r="E55" s="179" t="s">
        <v>394</v>
      </c>
      <c r="F55" s="179" t="s">
        <v>395</v>
      </c>
      <c r="G55" s="180" t="s">
        <v>396</v>
      </c>
    </row>
    <row r="56" spans="1:7" ht="15" customHeight="1">
      <c r="A56" s="181" t="s">
        <v>420</v>
      </c>
      <c r="B56" s="182" t="s">
        <v>402</v>
      </c>
      <c r="C56" s="183" t="s">
        <v>75</v>
      </c>
      <c r="D56" s="183" t="s">
        <v>403</v>
      </c>
      <c r="E56" s="184">
        <v>3.956</v>
      </c>
      <c r="F56" s="185">
        <v>17.09</v>
      </c>
      <c r="G56" s="186">
        <v>67.599999999999994</v>
      </c>
    </row>
    <row r="57" spans="1:7" ht="15" customHeight="1">
      <c r="A57" s="187"/>
      <c r="B57" s="188"/>
      <c r="C57" s="188"/>
      <c r="D57" s="188"/>
      <c r="E57" s="189" t="s">
        <v>406</v>
      </c>
      <c r="F57" s="190"/>
      <c r="G57" s="191">
        <v>67.599999999999994</v>
      </c>
    </row>
    <row r="58" spans="1:7" ht="15" customHeight="1" thickBot="1">
      <c r="A58" s="169"/>
      <c r="B58" s="170"/>
      <c r="C58" s="170"/>
      <c r="D58" s="170"/>
      <c r="E58" s="171" t="s">
        <v>389</v>
      </c>
      <c r="F58" s="172"/>
      <c r="G58" s="173">
        <v>67.599999999999994</v>
      </c>
    </row>
    <row r="59" spans="1:7" ht="9.9499999999999993" customHeight="1" thickTop="1" thickBot="1">
      <c r="A59" s="174"/>
      <c r="B59" s="174"/>
      <c r="C59" s="175" t="s">
        <v>387</v>
      </c>
      <c r="D59" s="176"/>
      <c r="E59" s="174"/>
      <c r="F59" s="174"/>
      <c r="G59" s="174"/>
    </row>
    <row r="60" spans="1:7" ht="20.100000000000001" customHeight="1" thickTop="1">
      <c r="A60" s="163" t="s">
        <v>421</v>
      </c>
      <c r="B60" s="164"/>
      <c r="C60" s="164"/>
      <c r="D60" s="164"/>
      <c r="E60" s="164"/>
      <c r="F60" s="164"/>
      <c r="G60" s="165"/>
    </row>
    <row r="61" spans="1:7" ht="15" customHeight="1">
      <c r="A61" s="177" t="s">
        <v>400</v>
      </c>
      <c r="B61" s="178"/>
      <c r="C61" s="179" t="s">
        <v>392</v>
      </c>
      <c r="D61" s="179" t="s">
        <v>393</v>
      </c>
      <c r="E61" s="179" t="s">
        <v>394</v>
      </c>
      <c r="F61" s="179" t="s">
        <v>395</v>
      </c>
      <c r="G61" s="180" t="s">
        <v>396</v>
      </c>
    </row>
    <row r="62" spans="1:7" ht="16.5">
      <c r="A62" s="181" t="s">
        <v>420</v>
      </c>
      <c r="B62" s="182" t="s">
        <v>402</v>
      </c>
      <c r="C62" s="183" t="s">
        <v>75</v>
      </c>
      <c r="D62" s="183" t="s">
        <v>403</v>
      </c>
      <c r="E62" s="184">
        <v>0.65</v>
      </c>
      <c r="F62" s="185">
        <v>17.09</v>
      </c>
      <c r="G62" s="186">
        <v>11.1</v>
      </c>
    </row>
    <row r="63" spans="1:7" ht="33">
      <c r="A63" s="181" t="s">
        <v>422</v>
      </c>
      <c r="B63" s="182" t="s">
        <v>423</v>
      </c>
      <c r="C63" s="183" t="s">
        <v>75</v>
      </c>
      <c r="D63" s="183" t="s">
        <v>424</v>
      </c>
      <c r="E63" s="184">
        <v>0.27400000000000002</v>
      </c>
      <c r="F63" s="185">
        <v>29.6</v>
      </c>
      <c r="G63" s="186">
        <v>8.11</v>
      </c>
    </row>
    <row r="64" spans="1:7" ht="33">
      <c r="A64" s="181" t="s">
        <v>425</v>
      </c>
      <c r="B64" s="182" t="s">
        <v>426</v>
      </c>
      <c r="C64" s="183" t="s">
        <v>75</v>
      </c>
      <c r="D64" s="183" t="s">
        <v>427</v>
      </c>
      <c r="E64" s="184">
        <v>0.254</v>
      </c>
      <c r="F64" s="185">
        <v>21.71</v>
      </c>
      <c r="G64" s="186">
        <v>5.51</v>
      </c>
    </row>
    <row r="65" spans="1:7" ht="33">
      <c r="A65" s="181" t="s">
        <v>428</v>
      </c>
      <c r="B65" s="182" t="s">
        <v>429</v>
      </c>
      <c r="C65" s="183" t="s">
        <v>75</v>
      </c>
      <c r="D65" s="183" t="s">
        <v>98</v>
      </c>
      <c r="E65" s="184">
        <v>1</v>
      </c>
      <c r="F65" s="185">
        <v>1.98</v>
      </c>
      <c r="G65" s="186">
        <v>1.98</v>
      </c>
    </row>
    <row r="66" spans="1:7" ht="15" customHeight="1">
      <c r="A66" s="187"/>
      <c r="B66" s="188"/>
      <c r="C66" s="188"/>
      <c r="D66" s="188"/>
      <c r="E66" s="189" t="s">
        <v>406</v>
      </c>
      <c r="F66" s="190"/>
      <c r="G66" s="191">
        <v>26.7</v>
      </c>
    </row>
    <row r="67" spans="1:7" ht="15" customHeight="1" thickBot="1">
      <c r="A67" s="169"/>
      <c r="B67" s="170"/>
      <c r="C67" s="170"/>
      <c r="D67" s="170"/>
      <c r="E67" s="171" t="s">
        <v>389</v>
      </c>
      <c r="F67" s="172"/>
      <c r="G67" s="173">
        <v>26.7</v>
      </c>
    </row>
    <row r="68" spans="1:7" ht="9.9499999999999993" customHeight="1" thickTop="1" thickBot="1">
      <c r="A68" s="174"/>
      <c r="B68" s="174"/>
      <c r="C68" s="175" t="s">
        <v>387</v>
      </c>
      <c r="D68" s="176"/>
      <c r="E68" s="174"/>
      <c r="F68" s="174"/>
      <c r="G68" s="174"/>
    </row>
    <row r="69" spans="1:7" ht="27" customHeight="1" thickTop="1">
      <c r="A69" s="163" t="s">
        <v>430</v>
      </c>
      <c r="B69" s="164"/>
      <c r="C69" s="164"/>
      <c r="D69" s="164"/>
      <c r="E69" s="164"/>
      <c r="F69" s="164"/>
      <c r="G69" s="165"/>
    </row>
    <row r="70" spans="1:7" ht="15" customHeight="1">
      <c r="A70" s="177" t="s">
        <v>400</v>
      </c>
      <c r="B70" s="178"/>
      <c r="C70" s="179" t="s">
        <v>392</v>
      </c>
      <c r="D70" s="179" t="s">
        <v>393</v>
      </c>
      <c r="E70" s="179" t="s">
        <v>394</v>
      </c>
      <c r="F70" s="179" t="s">
        <v>395</v>
      </c>
      <c r="G70" s="180" t="s">
        <v>396</v>
      </c>
    </row>
    <row r="71" spans="1:7" ht="15" customHeight="1">
      <c r="A71" s="181" t="s">
        <v>431</v>
      </c>
      <c r="B71" s="182" t="s">
        <v>412</v>
      </c>
      <c r="C71" s="183" t="s">
        <v>75</v>
      </c>
      <c r="D71" s="183" t="s">
        <v>403</v>
      </c>
      <c r="E71" s="184">
        <v>6.2119999999999997</v>
      </c>
      <c r="F71" s="185">
        <v>21.31</v>
      </c>
      <c r="G71" s="186">
        <v>132.37</v>
      </c>
    </row>
    <row r="72" spans="1:7" ht="15" customHeight="1">
      <c r="A72" s="181" t="s">
        <v>420</v>
      </c>
      <c r="B72" s="182" t="s">
        <v>402</v>
      </c>
      <c r="C72" s="183" t="s">
        <v>75</v>
      </c>
      <c r="D72" s="183" t="s">
        <v>403</v>
      </c>
      <c r="E72" s="184">
        <v>1.694</v>
      </c>
      <c r="F72" s="185">
        <v>17.09</v>
      </c>
      <c r="G72" s="186">
        <v>28.95</v>
      </c>
    </row>
    <row r="73" spans="1:7" ht="49.5">
      <c r="A73" s="181" t="s">
        <v>432</v>
      </c>
      <c r="B73" s="182" t="s">
        <v>433</v>
      </c>
      <c r="C73" s="183" t="s">
        <v>75</v>
      </c>
      <c r="D73" s="183" t="s">
        <v>98</v>
      </c>
      <c r="E73" s="184">
        <v>1.1299999999999999</v>
      </c>
      <c r="F73" s="185">
        <v>387.46</v>
      </c>
      <c r="G73" s="186">
        <v>437.82</v>
      </c>
    </row>
    <row r="74" spans="1:7" ht="15" customHeight="1">
      <c r="A74" s="187"/>
      <c r="B74" s="188"/>
      <c r="C74" s="188"/>
      <c r="D74" s="188"/>
      <c r="E74" s="189" t="s">
        <v>406</v>
      </c>
      <c r="F74" s="190"/>
      <c r="G74" s="191">
        <v>599.14</v>
      </c>
    </row>
    <row r="75" spans="1:7" ht="15" customHeight="1" thickBot="1">
      <c r="A75" s="169"/>
      <c r="B75" s="170"/>
      <c r="C75" s="170"/>
      <c r="D75" s="170"/>
      <c r="E75" s="171" t="s">
        <v>389</v>
      </c>
      <c r="F75" s="172"/>
      <c r="G75" s="173">
        <v>599.14</v>
      </c>
    </row>
    <row r="76" spans="1:7" ht="9.9499999999999993" customHeight="1" thickTop="1" thickBot="1">
      <c r="A76" s="174"/>
      <c r="B76" s="174"/>
      <c r="C76" s="175" t="s">
        <v>387</v>
      </c>
      <c r="D76" s="176"/>
      <c r="E76" s="174"/>
      <c r="F76" s="174"/>
      <c r="G76" s="174"/>
    </row>
    <row r="77" spans="1:7" ht="30.75" customHeight="1" thickTop="1">
      <c r="A77" s="163" t="s">
        <v>434</v>
      </c>
      <c r="B77" s="164"/>
      <c r="C77" s="164"/>
      <c r="D77" s="164"/>
      <c r="E77" s="164"/>
      <c r="F77" s="164"/>
      <c r="G77" s="165"/>
    </row>
    <row r="78" spans="1:7" ht="15" customHeight="1">
      <c r="A78" s="177" t="s">
        <v>391</v>
      </c>
      <c r="B78" s="178"/>
      <c r="C78" s="179" t="s">
        <v>392</v>
      </c>
      <c r="D78" s="179" t="s">
        <v>393</v>
      </c>
      <c r="E78" s="179" t="s">
        <v>394</v>
      </c>
      <c r="F78" s="179" t="s">
        <v>395</v>
      </c>
      <c r="G78" s="180" t="s">
        <v>396</v>
      </c>
    </row>
    <row r="79" spans="1:7" ht="47.25" customHeight="1">
      <c r="A79" s="181" t="s">
        <v>435</v>
      </c>
      <c r="B79" s="182" t="s">
        <v>436</v>
      </c>
      <c r="C79" s="183" t="s">
        <v>75</v>
      </c>
      <c r="D79" s="183" t="s">
        <v>94</v>
      </c>
      <c r="E79" s="184">
        <v>1.9664999999999999</v>
      </c>
      <c r="F79" s="185">
        <v>0.22</v>
      </c>
      <c r="G79" s="186">
        <v>0.43</v>
      </c>
    </row>
    <row r="80" spans="1:7" ht="33">
      <c r="A80" s="181" t="s">
        <v>437</v>
      </c>
      <c r="B80" s="182" t="s">
        <v>438</v>
      </c>
      <c r="C80" s="183" t="s">
        <v>75</v>
      </c>
      <c r="D80" s="183" t="s">
        <v>108</v>
      </c>
      <c r="E80" s="184">
        <v>2.5000000000000001E-2</v>
      </c>
      <c r="F80" s="185">
        <v>22.09</v>
      </c>
      <c r="G80" s="186">
        <v>0.55000000000000004</v>
      </c>
    </row>
    <row r="81" spans="1:7" ht="15" customHeight="1">
      <c r="A81" s="187"/>
      <c r="B81" s="188"/>
      <c r="C81" s="188"/>
      <c r="D81" s="188"/>
      <c r="E81" s="189" t="s">
        <v>399</v>
      </c>
      <c r="F81" s="190"/>
      <c r="G81" s="191">
        <v>0.98</v>
      </c>
    </row>
    <row r="82" spans="1:7" ht="15" customHeight="1">
      <c r="A82" s="177" t="s">
        <v>400</v>
      </c>
      <c r="B82" s="178"/>
      <c r="C82" s="179" t="s">
        <v>392</v>
      </c>
      <c r="D82" s="179" t="s">
        <v>393</v>
      </c>
      <c r="E82" s="179" t="s">
        <v>394</v>
      </c>
      <c r="F82" s="179" t="s">
        <v>395</v>
      </c>
      <c r="G82" s="180" t="s">
        <v>396</v>
      </c>
    </row>
    <row r="83" spans="1:7" ht="15" customHeight="1">
      <c r="A83" s="181" t="s">
        <v>439</v>
      </c>
      <c r="B83" s="182" t="s">
        <v>440</v>
      </c>
      <c r="C83" s="183" t="s">
        <v>75</v>
      </c>
      <c r="D83" s="183" t="s">
        <v>403</v>
      </c>
      <c r="E83" s="184">
        <v>6.3500000000000001E-2</v>
      </c>
      <c r="F83" s="185">
        <v>17.100000000000001</v>
      </c>
      <c r="G83" s="186">
        <v>1.08</v>
      </c>
    </row>
    <row r="84" spans="1:7" ht="15" customHeight="1">
      <c r="A84" s="181" t="s">
        <v>441</v>
      </c>
      <c r="B84" s="182" t="s">
        <v>442</v>
      </c>
      <c r="C84" s="183" t="s">
        <v>75</v>
      </c>
      <c r="D84" s="183" t="s">
        <v>403</v>
      </c>
      <c r="E84" s="184">
        <v>0.19450000000000001</v>
      </c>
      <c r="F84" s="185">
        <v>21.19</v>
      </c>
      <c r="G84" s="186">
        <v>4.12</v>
      </c>
    </row>
    <row r="85" spans="1:7" ht="33">
      <c r="A85" s="181" t="s">
        <v>443</v>
      </c>
      <c r="B85" s="182" t="s">
        <v>444</v>
      </c>
      <c r="C85" s="183" t="s">
        <v>75</v>
      </c>
      <c r="D85" s="183" t="s">
        <v>108</v>
      </c>
      <c r="E85" s="184">
        <v>1</v>
      </c>
      <c r="F85" s="185">
        <v>10.69</v>
      </c>
      <c r="G85" s="186">
        <v>10.69</v>
      </c>
    </row>
    <row r="86" spans="1:7" ht="15" customHeight="1">
      <c r="A86" s="187"/>
      <c r="B86" s="188"/>
      <c r="C86" s="188"/>
      <c r="D86" s="188"/>
      <c r="E86" s="189" t="s">
        <v>406</v>
      </c>
      <c r="F86" s="190"/>
      <c r="G86" s="191">
        <v>15.89</v>
      </c>
    </row>
    <row r="87" spans="1:7" ht="15" customHeight="1" thickBot="1">
      <c r="A87" s="169"/>
      <c r="B87" s="170"/>
      <c r="C87" s="170"/>
      <c r="D87" s="170"/>
      <c r="E87" s="171" t="s">
        <v>389</v>
      </c>
      <c r="F87" s="172"/>
      <c r="G87" s="173">
        <v>16.87</v>
      </c>
    </row>
    <row r="88" spans="1:7" ht="9.9499999999999993" customHeight="1" thickTop="1" thickBot="1">
      <c r="A88" s="174"/>
      <c r="B88" s="174"/>
      <c r="C88" s="175" t="s">
        <v>387</v>
      </c>
      <c r="D88" s="176"/>
      <c r="E88" s="174"/>
      <c r="F88" s="174"/>
      <c r="G88" s="174"/>
    </row>
    <row r="89" spans="1:7" ht="28.5" customHeight="1" thickTop="1">
      <c r="A89" s="163" t="s">
        <v>445</v>
      </c>
      <c r="B89" s="164"/>
      <c r="C89" s="164"/>
      <c r="D89" s="164"/>
      <c r="E89" s="164"/>
      <c r="F89" s="164"/>
      <c r="G89" s="165"/>
    </row>
    <row r="90" spans="1:7" ht="15" customHeight="1">
      <c r="A90" s="177" t="s">
        <v>391</v>
      </c>
      <c r="B90" s="178"/>
      <c r="C90" s="179" t="s">
        <v>392</v>
      </c>
      <c r="D90" s="179" t="s">
        <v>393</v>
      </c>
      <c r="E90" s="179" t="s">
        <v>394</v>
      </c>
      <c r="F90" s="179" t="s">
        <v>395</v>
      </c>
      <c r="G90" s="180" t="s">
        <v>396</v>
      </c>
    </row>
    <row r="91" spans="1:7" ht="33">
      <c r="A91" s="181" t="s">
        <v>435</v>
      </c>
      <c r="B91" s="182" t="s">
        <v>436</v>
      </c>
      <c r="C91" s="183" t="s">
        <v>75</v>
      </c>
      <c r="D91" s="183" t="s">
        <v>94</v>
      </c>
      <c r="E91" s="184">
        <v>0.46550000000000002</v>
      </c>
      <c r="F91" s="185">
        <v>0.22</v>
      </c>
      <c r="G91" s="186">
        <v>0.1</v>
      </c>
    </row>
    <row r="92" spans="1:7" ht="33">
      <c r="A92" s="181" t="s">
        <v>437</v>
      </c>
      <c r="B92" s="182" t="s">
        <v>438</v>
      </c>
      <c r="C92" s="183" t="s">
        <v>75</v>
      </c>
      <c r="D92" s="183" t="s">
        <v>108</v>
      </c>
      <c r="E92" s="184">
        <v>2.5000000000000001E-2</v>
      </c>
      <c r="F92" s="185">
        <v>22.09</v>
      </c>
      <c r="G92" s="186">
        <v>0.55000000000000004</v>
      </c>
    </row>
    <row r="93" spans="1:7" ht="15" customHeight="1">
      <c r="A93" s="187"/>
      <c r="B93" s="188"/>
      <c r="C93" s="188"/>
      <c r="D93" s="188"/>
      <c r="E93" s="189" t="s">
        <v>399</v>
      </c>
      <c r="F93" s="190"/>
      <c r="G93" s="191">
        <v>0.65</v>
      </c>
    </row>
    <row r="94" spans="1:7" ht="15" customHeight="1">
      <c r="A94" s="177" t="s">
        <v>400</v>
      </c>
      <c r="B94" s="178"/>
      <c r="C94" s="179" t="s">
        <v>392</v>
      </c>
      <c r="D94" s="179" t="s">
        <v>393</v>
      </c>
      <c r="E94" s="179" t="s">
        <v>394</v>
      </c>
      <c r="F94" s="179" t="s">
        <v>395</v>
      </c>
      <c r="G94" s="180" t="s">
        <v>396</v>
      </c>
    </row>
    <row r="95" spans="1:7" ht="15" customHeight="1">
      <c r="A95" s="181" t="s">
        <v>439</v>
      </c>
      <c r="B95" s="182" t="s">
        <v>440</v>
      </c>
      <c r="C95" s="183" t="s">
        <v>75</v>
      </c>
      <c r="D95" s="183" t="s">
        <v>403</v>
      </c>
      <c r="E95" s="184">
        <v>2.9000000000000001E-2</v>
      </c>
      <c r="F95" s="185">
        <v>17.100000000000001</v>
      </c>
      <c r="G95" s="186">
        <v>0.49</v>
      </c>
    </row>
    <row r="96" spans="1:7" ht="15" customHeight="1">
      <c r="A96" s="181" t="s">
        <v>441</v>
      </c>
      <c r="B96" s="182" t="s">
        <v>442</v>
      </c>
      <c r="C96" s="183" t="s">
        <v>75</v>
      </c>
      <c r="D96" s="183" t="s">
        <v>403</v>
      </c>
      <c r="E96" s="184">
        <v>8.8999999999999996E-2</v>
      </c>
      <c r="F96" s="185">
        <v>21.19</v>
      </c>
      <c r="G96" s="186">
        <v>1.88</v>
      </c>
    </row>
    <row r="97" spans="1:7" ht="33">
      <c r="A97" s="181" t="s">
        <v>446</v>
      </c>
      <c r="B97" s="182" t="s">
        <v>447</v>
      </c>
      <c r="C97" s="183" t="s">
        <v>75</v>
      </c>
      <c r="D97" s="183" t="s">
        <v>108</v>
      </c>
      <c r="E97" s="184">
        <v>1</v>
      </c>
      <c r="F97" s="185">
        <v>10.029999999999999</v>
      </c>
      <c r="G97" s="186">
        <v>10.029999999999999</v>
      </c>
    </row>
    <row r="98" spans="1:7" ht="15" customHeight="1">
      <c r="A98" s="187"/>
      <c r="B98" s="188"/>
      <c r="C98" s="188"/>
      <c r="D98" s="188"/>
      <c r="E98" s="189" t="s">
        <v>406</v>
      </c>
      <c r="F98" s="190"/>
      <c r="G98" s="191">
        <v>12.4</v>
      </c>
    </row>
    <row r="99" spans="1:7" ht="15" customHeight="1" thickBot="1">
      <c r="A99" s="169"/>
      <c r="B99" s="170"/>
      <c r="C99" s="170"/>
      <c r="D99" s="170"/>
      <c r="E99" s="171" t="s">
        <v>389</v>
      </c>
      <c r="F99" s="172"/>
      <c r="G99" s="173">
        <v>13.05</v>
      </c>
    </row>
    <row r="100" spans="1:7" ht="9.9499999999999993" customHeight="1" thickTop="1" thickBot="1">
      <c r="A100" s="174"/>
      <c r="B100" s="174"/>
      <c r="C100" s="175" t="s">
        <v>387</v>
      </c>
      <c r="D100" s="176"/>
      <c r="E100" s="174"/>
      <c r="F100" s="174"/>
      <c r="G100" s="174"/>
    </row>
    <row r="101" spans="1:7" ht="20.100000000000001" customHeight="1" thickTop="1">
      <c r="A101" s="163" t="s">
        <v>448</v>
      </c>
      <c r="B101" s="164"/>
      <c r="C101" s="164"/>
      <c r="D101" s="164"/>
      <c r="E101" s="164"/>
      <c r="F101" s="164"/>
      <c r="G101" s="165"/>
    </row>
    <row r="102" spans="1:7" ht="15" customHeight="1">
      <c r="A102" s="177" t="s">
        <v>449</v>
      </c>
      <c r="B102" s="178"/>
      <c r="C102" s="179" t="s">
        <v>392</v>
      </c>
      <c r="D102" s="179" t="s">
        <v>393</v>
      </c>
      <c r="E102" s="179" t="s">
        <v>394</v>
      </c>
      <c r="F102" s="179" t="s">
        <v>395</v>
      </c>
      <c r="G102" s="180" t="s">
        <v>396</v>
      </c>
    </row>
    <row r="103" spans="1:7" ht="15" customHeight="1">
      <c r="A103" s="181" t="s">
        <v>450</v>
      </c>
      <c r="B103" s="182" t="s">
        <v>451</v>
      </c>
      <c r="C103" s="183" t="s">
        <v>80</v>
      </c>
      <c r="D103" s="183" t="s">
        <v>403</v>
      </c>
      <c r="E103" s="184">
        <v>0.72</v>
      </c>
      <c r="F103" s="185">
        <v>4.07</v>
      </c>
      <c r="G103" s="186">
        <v>2.93</v>
      </c>
    </row>
    <row r="104" spans="1:7" ht="15" customHeight="1">
      <c r="A104" s="187"/>
      <c r="B104" s="188"/>
      <c r="C104" s="188"/>
      <c r="D104" s="188"/>
      <c r="E104" s="189" t="s">
        <v>452</v>
      </c>
      <c r="F104" s="190"/>
      <c r="G104" s="191">
        <v>2.93</v>
      </c>
    </row>
    <row r="105" spans="1:7" ht="15" customHeight="1">
      <c r="A105" s="177" t="s">
        <v>391</v>
      </c>
      <c r="B105" s="178"/>
      <c r="C105" s="179" t="s">
        <v>392</v>
      </c>
      <c r="D105" s="179" t="s">
        <v>393</v>
      </c>
      <c r="E105" s="179" t="s">
        <v>394</v>
      </c>
      <c r="F105" s="179" t="s">
        <v>395</v>
      </c>
      <c r="G105" s="180" t="s">
        <v>396</v>
      </c>
    </row>
    <row r="106" spans="1:7" ht="15" customHeight="1">
      <c r="A106" s="181" t="s">
        <v>453</v>
      </c>
      <c r="B106" s="182" t="s">
        <v>454</v>
      </c>
      <c r="C106" s="183" t="s">
        <v>80</v>
      </c>
      <c r="D106" s="183" t="s">
        <v>98</v>
      </c>
      <c r="E106" s="184">
        <v>0.91</v>
      </c>
      <c r="F106" s="185">
        <v>65.38</v>
      </c>
      <c r="G106" s="186">
        <v>59.5</v>
      </c>
    </row>
    <row r="107" spans="1:7" ht="15" customHeight="1">
      <c r="A107" s="181" t="s">
        <v>455</v>
      </c>
      <c r="B107" s="182" t="s">
        <v>456</v>
      </c>
      <c r="C107" s="183" t="s">
        <v>80</v>
      </c>
      <c r="D107" s="183" t="s">
        <v>457</v>
      </c>
      <c r="E107" s="184">
        <v>7.33</v>
      </c>
      <c r="F107" s="185">
        <v>44.5</v>
      </c>
      <c r="G107" s="186">
        <v>326.19</v>
      </c>
    </row>
    <row r="108" spans="1:7" ht="15" customHeight="1">
      <c r="A108" s="181" t="s">
        <v>458</v>
      </c>
      <c r="B108" s="182" t="s">
        <v>459</v>
      </c>
      <c r="C108" s="183" t="s">
        <v>80</v>
      </c>
      <c r="D108" s="183" t="s">
        <v>98</v>
      </c>
      <c r="E108" s="184">
        <v>0.84</v>
      </c>
      <c r="F108" s="185">
        <v>146.54</v>
      </c>
      <c r="G108" s="186">
        <v>123.09</v>
      </c>
    </row>
    <row r="109" spans="1:7" ht="15" customHeight="1">
      <c r="A109" s="187"/>
      <c r="B109" s="188"/>
      <c r="C109" s="188"/>
      <c r="D109" s="188"/>
      <c r="E109" s="189" t="s">
        <v>399</v>
      </c>
      <c r="F109" s="190"/>
      <c r="G109" s="191">
        <v>508.78</v>
      </c>
    </row>
    <row r="110" spans="1:7" ht="15" customHeight="1">
      <c r="A110" s="177" t="s">
        <v>400</v>
      </c>
      <c r="B110" s="178"/>
      <c r="C110" s="179" t="s">
        <v>392</v>
      </c>
      <c r="D110" s="179" t="s">
        <v>393</v>
      </c>
      <c r="E110" s="179" t="s">
        <v>394</v>
      </c>
      <c r="F110" s="179" t="s">
        <v>395</v>
      </c>
      <c r="G110" s="180" t="s">
        <v>396</v>
      </c>
    </row>
    <row r="111" spans="1:7" ht="15" customHeight="1">
      <c r="A111" s="181" t="s">
        <v>460</v>
      </c>
      <c r="B111" s="182" t="s">
        <v>461</v>
      </c>
      <c r="C111" s="183" t="s">
        <v>80</v>
      </c>
      <c r="D111" s="183" t="s">
        <v>403</v>
      </c>
      <c r="E111" s="184">
        <v>8</v>
      </c>
      <c r="F111" s="185">
        <v>17.13</v>
      </c>
      <c r="G111" s="186">
        <v>137.04</v>
      </c>
    </row>
    <row r="112" spans="1:7" ht="33">
      <c r="A112" s="181" t="s">
        <v>462</v>
      </c>
      <c r="B112" s="182" t="s">
        <v>463</v>
      </c>
      <c r="C112" s="183" t="s">
        <v>80</v>
      </c>
      <c r="D112" s="183" t="s">
        <v>403</v>
      </c>
      <c r="E112" s="184">
        <v>1.5</v>
      </c>
      <c r="F112" s="185">
        <v>17.03</v>
      </c>
      <c r="G112" s="186">
        <v>25.55</v>
      </c>
    </row>
    <row r="113" spans="1:7" ht="15" customHeight="1">
      <c r="A113" s="181" t="s">
        <v>411</v>
      </c>
      <c r="B113" s="182" t="s">
        <v>412</v>
      </c>
      <c r="C113" s="183" t="s">
        <v>80</v>
      </c>
      <c r="D113" s="183" t="s">
        <v>403</v>
      </c>
      <c r="E113" s="184">
        <v>5</v>
      </c>
      <c r="F113" s="185">
        <v>21.31</v>
      </c>
      <c r="G113" s="186">
        <v>106.55</v>
      </c>
    </row>
    <row r="114" spans="1:7" ht="15" customHeight="1">
      <c r="A114" s="187"/>
      <c r="B114" s="188"/>
      <c r="C114" s="188"/>
      <c r="D114" s="188"/>
      <c r="E114" s="189" t="s">
        <v>406</v>
      </c>
      <c r="F114" s="190"/>
      <c r="G114" s="191">
        <v>269.14</v>
      </c>
    </row>
    <row r="115" spans="1:7" ht="15" customHeight="1" thickBot="1">
      <c r="A115" s="192"/>
      <c r="B115" s="193"/>
      <c r="C115" s="193"/>
      <c r="D115" s="193"/>
      <c r="E115" s="194" t="s">
        <v>389</v>
      </c>
      <c r="F115" s="195"/>
      <c r="G115" s="196">
        <v>780.85</v>
      </c>
    </row>
    <row r="116" spans="1:7" ht="9.9499999999999993" customHeight="1" thickTop="1" thickBot="1">
      <c r="A116" s="174"/>
      <c r="B116" s="174"/>
      <c r="C116" s="175" t="s">
        <v>387</v>
      </c>
      <c r="D116" s="176"/>
      <c r="E116" s="174"/>
      <c r="F116" s="174"/>
      <c r="G116" s="174"/>
    </row>
    <row r="117" spans="1:7" ht="33" customHeight="1" thickTop="1">
      <c r="A117" s="163" t="s">
        <v>464</v>
      </c>
      <c r="B117" s="164"/>
      <c r="C117" s="164"/>
      <c r="D117" s="164"/>
      <c r="E117" s="164"/>
      <c r="F117" s="164"/>
      <c r="G117" s="165"/>
    </row>
    <row r="118" spans="1:7" ht="15" customHeight="1">
      <c r="A118" s="177" t="s">
        <v>391</v>
      </c>
      <c r="B118" s="178"/>
      <c r="C118" s="179" t="s">
        <v>392</v>
      </c>
      <c r="D118" s="179" t="s">
        <v>393</v>
      </c>
      <c r="E118" s="179" t="s">
        <v>394</v>
      </c>
      <c r="F118" s="179" t="s">
        <v>395</v>
      </c>
      <c r="G118" s="180" t="s">
        <v>396</v>
      </c>
    </row>
    <row r="119" spans="1:7" ht="49.5">
      <c r="A119" s="181" t="s">
        <v>465</v>
      </c>
      <c r="B119" s="182" t="s">
        <v>466</v>
      </c>
      <c r="C119" s="183" t="s">
        <v>75</v>
      </c>
      <c r="D119" s="183" t="s">
        <v>76</v>
      </c>
      <c r="E119" s="184">
        <v>1.1459999999999999</v>
      </c>
      <c r="F119" s="185">
        <v>99.96</v>
      </c>
      <c r="G119" s="186">
        <v>114.55</v>
      </c>
    </row>
    <row r="120" spans="1:7" ht="33">
      <c r="A120" s="181" t="s">
        <v>467</v>
      </c>
      <c r="B120" s="182" t="s">
        <v>468</v>
      </c>
      <c r="C120" s="183" t="s">
        <v>75</v>
      </c>
      <c r="D120" s="183" t="s">
        <v>90</v>
      </c>
      <c r="E120" s="184">
        <v>0.16600000000000001</v>
      </c>
      <c r="F120" s="185">
        <v>9.49</v>
      </c>
      <c r="G120" s="186">
        <v>1.57</v>
      </c>
    </row>
    <row r="121" spans="1:7" ht="33">
      <c r="A121" s="181" t="s">
        <v>469</v>
      </c>
      <c r="B121" s="182" t="s">
        <v>470</v>
      </c>
      <c r="C121" s="183" t="s">
        <v>75</v>
      </c>
      <c r="D121" s="183" t="s">
        <v>90</v>
      </c>
      <c r="E121" s="184">
        <v>6.952</v>
      </c>
      <c r="F121" s="185">
        <v>3.32</v>
      </c>
      <c r="G121" s="186">
        <v>23.08</v>
      </c>
    </row>
    <row r="122" spans="1:7" ht="15" customHeight="1">
      <c r="A122" s="181" t="s">
        <v>471</v>
      </c>
      <c r="B122" s="182" t="s">
        <v>472</v>
      </c>
      <c r="C122" s="183" t="s">
        <v>75</v>
      </c>
      <c r="D122" s="183" t="s">
        <v>108</v>
      </c>
      <c r="E122" s="184">
        <v>0.159</v>
      </c>
      <c r="F122" s="185">
        <v>20.239999999999998</v>
      </c>
      <c r="G122" s="186">
        <v>3.21</v>
      </c>
    </row>
    <row r="123" spans="1:7" ht="15" customHeight="1">
      <c r="A123" s="187"/>
      <c r="B123" s="188"/>
      <c r="C123" s="188"/>
      <c r="D123" s="188"/>
      <c r="E123" s="189" t="s">
        <v>399</v>
      </c>
      <c r="F123" s="190"/>
      <c r="G123" s="191">
        <v>142.41</v>
      </c>
    </row>
    <row r="124" spans="1:7" ht="15" customHeight="1">
      <c r="A124" s="177" t="s">
        <v>400</v>
      </c>
      <c r="B124" s="178"/>
      <c r="C124" s="179" t="s">
        <v>392</v>
      </c>
      <c r="D124" s="179" t="s">
        <v>393</v>
      </c>
      <c r="E124" s="179" t="s">
        <v>394</v>
      </c>
      <c r="F124" s="179" t="s">
        <v>395</v>
      </c>
      <c r="G124" s="180" t="s">
        <v>396</v>
      </c>
    </row>
    <row r="125" spans="1:7" ht="15" customHeight="1">
      <c r="A125" s="181" t="s">
        <v>473</v>
      </c>
      <c r="B125" s="182" t="s">
        <v>474</v>
      </c>
      <c r="C125" s="183" t="s">
        <v>75</v>
      </c>
      <c r="D125" s="183" t="s">
        <v>403</v>
      </c>
      <c r="E125" s="184">
        <v>0.20200000000000001</v>
      </c>
      <c r="F125" s="185">
        <v>17.41</v>
      </c>
      <c r="G125" s="186">
        <v>3.51</v>
      </c>
    </row>
    <row r="126" spans="1:7" ht="16.5">
      <c r="A126" s="181" t="s">
        <v>475</v>
      </c>
      <c r="B126" s="182" t="s">
        <v>476</v>
      </c>
      <c r="C126" s="183" t="s">
        <v>75</v>
      </c>
      <c r="D126" s="183" t="s">
        <v>403</v>
      </c>
      <c r="E126" s="184">
        <v>1.012</v>
      </c>
      <c r="F126" s="185">
        <v>21.07</v>
      </c>
      <c r="G126" s="186">
        <v>21.32</v>
      </c>
    </row>
    <row r="127" spans="1:7" ht="33">
      <c r="A127" s="181" t="s">
        <v>477</v>
      </c>
      <c r="B127" s="182" t="s">
        <v>478</v>
      </c>
      <c r="C127" s="183" t="s">
        <v>75</v>
      </c>
      <c r="D127" s="183" t="s">
        <v>424</v>
      </c>
      <c r="E127" s="184">
        <v>0.05</v>
      </c>
      <c r="F127" s="185">
        <v>22.54</v>
      </c>
      <c r="G127" s="186">
        <v>1.1200000000000001</v>
      </c>
    </row>
    <row r="128" spans="1:7" ht="33">
      <c r="A128" s="181" t="s">
        <v>479</v>
      </c>
      <c r="B128" s="182" t="s">
        <v>480</v>
      </c>
      <c r="C128" s="183" t="s">
        <v>75</v>
      </c>
      <c r="D128" s="183" t="s">
        <v>427</v>
      </c>
      <c r="E128" s="184">
        <v>0.152</v>
      </c>
      <c r="F128" s="185">
        <v>20.99</v>
      </c>
      <c r="G128" s="186">
        <v>3.19</v>
      </c>
    </row>
    <row r="129" spans="1:7" ht="15" customHeight="1">
      <c r="A129" s="187"/>
      <c r="B129" s="188"/>
      <c r="C129" s="188"/>
      <c r="D129" s="188"/>
      <c r="E129" s="189" t="s">
        <v>406</v>
      </c>
      <c r="F129" s="190"/>
      <c r="G129" s="191">
        <v>29.14</v>
      </c>
    </row>
    <row r="130" spans="1:7" ht="15" customHeight="1" thickBot="1">
      <c r="A130" s="192"/>
      <c r="B130" s="193"/>
      <c r="C130" s="193"/>
      <c r="D130" s="193"/>
      <c r="E130" s="194" t="s">
        <v>389</v>
      </c>
      <c r="F130" s="195"/>
      <c r="G130" s="196">
        <v>171.55</v>
      </c>
    </row>
    <row r="131" spans="1:7" ht="9.9499999999999993" customHeight="1" thickTop="1" thickBot="1">
      <c r="A131" s="174"/>
      <c r="B131" s="174"/>
      <c r="C131" s="175" t="s">
        <v>387</v>
      </c>
      <c r="D131" s="176"/>
      <c r="E131" s="174"/>
      <c r="F131" s="174"/>
      <c r="G131" s="174"/>
    </row>
    <row r="132" spans="1:7" ht="31.5" customHeight="1" thickTop="1">
      <c r="A132" s="163" t="s">
        <v>481</v>
      </c>
      <c r="B132" s="164"/>
      <c r="C132" s="164"/>
      <c r="D132" s="164"/>
      <c r="E132" s="164"/>
      <c r="F132" s="164"/>
      <c r="G132" s="165"/>
    </row>
    <row r="133" spans="1:7" ht="15" customHeight="1">
      <c r="A133" s="177" t="s">
        <v>391</v>
      </c>
      <c r="B133" s="178"/>
      <c r="C133" s="179" t="s">
        <v>392</v>
      </c>
      <c r="D133" s="179" t="s">
        <v>393</v>
      </c>
      <c r="E133" s="179" t="s">
        <v>394</v>
      </c>
      <c r="F133" s="179" t="s">
        <v>395</v>
      </c>
      <c r="G133" s="180" t="s">
        <v>396</v>
      </c>
    </row>
    <row r="134" spans="1:7" ht="33">
      <c r="A134" s="181" t="s">
        <v>435</v>
      </c>
      <c r="B134" s="182" t="s">
        <v>436</v>
      </c>
      <c r="C134" s="183" t="s">
        <v>75</v>
      </c>
      <c r="D134" s="183" t="s">
        <v>94</v>
      </c>
      <c r="E134" s="184">
        <v>1.9664999999999999</v>
      </c>
      <c r="F134" s="185">
        <v>0.22</v>
      </c>
      <c r="G134" s="186">
        <v>0.43</v>
      </c>
    </row>
    <row r="135" spans="1:7" ht="33">
      <c r="A135" s="181" t="s">
        <v>437</v>
      </c>
      <c r="B135" s="182" t="s">
        <v>438</v>
      </c>
      <c r="C135" s="183" t="s">
        <v>75</v>
      </c>
      <c r="D135" s="183" t="s">
        <v>108</v>
      </c>
      <c r="E135" s="184">
        <v>2.5000000000000001E-2</v>
      </c>
      <c r="F135" s="185">
        <v>22.09</v>
      </c>
      <c r="G135" s="186">
        <v>0.55000000000000004</v>
      </c>
    </row>
    <row r="136" spans="1:7" ht="15" customHeight="1">
      <c r="A136" s="187"/>
      <c r="B136" s="188"/>
      <c r="C136" s="188"/>
      <c r="D136" s="188"/>
      <c r="E136" s="189" t="s">
        <v>399</v>
      </c>
      <c r="F136" s="190"/>
      <c r="G136" s="191">
        <v>0.98</v>
      </c>
    </row>
    <row r="137" spans="1:7" ht="15" customHeight="1">
      <c r="A137" s="177" t="s">
        <v>400</v>
      </c>
      <c r="B137" s="178"/>
      <c r="C137" s="179" t="s">
        <v>392</v>
      </c>
      <c r="D137" s="179" t="s">
        <v>393</v>
      </c>
      <c r="E137" s="179" t="s">
        <v>394</v>
      </c>
      <c r="F137" s="179" t="s">
        <v>395</v>
      </c>
      <c r="G137" s="180" t="s">
        <v>396</v>
      </c>
    </row>
    <row r="138" spans="1:7" ht="15" customHeight="1">
      <c r="A138" s="181" t="s">
        <v>439</v>
      </c>
      <c r="B138" s="182" t="s">
        <v>440</v>
      </c>
      <c r="C138" s="183" t="s">
        <v>75</v>
      </c>
      <c r="D138" s="183" t="s">
        <v>403</v>
      </c>
      <c r="E138" s="184">
        <v>6.3500000000000001E-2</v>
      </c>
      <c r="F138" s="185">
        <v>17.100000000000001</v>
      </c>
      <c r="G138" s="186">
        <v>1.08</v>
      </c>
    </row>
    <row r="139" spans="1:7" ht="15" customHeight="1">
      <c r="A139" s="181" t="s">
        <v>441</v>
      </c>
      <c r="B139" s="182" t="s">
        <v>442</v>
      </c>
      <c r="C139" s="183" t="s">
        <v>75</v>
      </c>
      <c r="D139" s="183" t="s">
        <v>403</v>
      </c>
      <c r="E139" s="184">
        <v>0.19450000000000001</v>
      </c>
      <c r="F139" s="185">
        <v>21.19</v>
      </c>
      <c r="G139" s="186">
        <v>4.12</v>
      </c>
    </row>
    <row r="140" spans="1:7" ht="33">
      <c r="A140" s="181" t="s">
        <v>443</v>
      </c>
      <c r="B140" s="182" t="s">
        <v>444</v>
      </c>
      <c r="C140" s="183" t="s">
        <v>75</v>
      </c>
      <c r="D140" s="183" t="s">
        <v>108</v>
      </c>
      <c r="E140" s="184">
        <v>1</v>
      </c>
      <c r="F140" s="185">
        <v>10.69</v>
      </c>
      <c r="G140" s="186">
        <v>10.69</v>
      </c>
    </row>
    <row r="141" spans="1:7" ht="15" customHeight="1">
      <c r="A141" s="187"/>
      <c r="B141" s="188"/>
      <c r="C141" s="188"/>
      <c r="D141" s="188"/>
      <c r="E141" s="189" t="s">
        <v>406</v>
      </c>
      <c r="F141" s="190"/>
      <c r="G141" s="191">
        <v>15.89</v>
      </c>
    </row>
    <row r="142" spans="1:7" ht="15" customHeight="1" thickBot="1">
      <c r="A142" s="192"/>
      <c r="B142" s="193"/>
      <c r="C142" s="193"/>
      <c r="D142" s="193"/>
      <c r="E142" s="194" t="s">
        <v>389</v>
      </c>
      <c r="F142" s="195"/>
      <c r="G142" s="196">
        <v>16.87</v>
      </c>
    </row>
    <row r="143" spans="1:7" ht="9.9499999999999993" customHeight="1" thickTop="1" thickBot="1">
      <c r="A143" s="174"/>
      <c r="B143" s="174"/>
      <c r="C143" s="175" t="s">
        <v>387</v>
      </c>
      <c r="D143" s="176"/>
      <c r="E143" s="174"/>
      <c r="F143" s="174"/>
      <c r="G143" s="174"/>
    </row>
    <row r="144" spans="1:7" ht="29.25" customHeight="1" thickTop="1">
      <c r="A144" s="163" t="s">
        <v>482</v>
      </c>
      <c r="B144" s="164"/>
      <c r="C144" s="164"/>
      <c r="D144" s="164"/>
      <c r="E144" s="164"/>
      <c r="F144" s="164"/>
      <c r="G144" s="165"/>
    </row>
    <row r="145" spans="1:7" ht="15" customHeight="1">
      <c r="A145" s="177" t="s">
        <v>391</v>
      </c>
      <c r="B145" s="178"/>
      <c r="C145" s="179" t="s">
        <v>392</v>
      </c>
      <c r="D145" s="179" t="s">
        <v>393</v>
      </c>
      <c r="E145" s="179" t="s">
        <v>394</v>
      </c>
      <c r="F145" s="179" t="s">
        <v>395</v>
      </c>
      <c r="G145" s="180" t="s">
        <v>396</v>
      </c>
    </row>
    <row r="146" spans="1:7" ht="33">
      <c r="A146" s="181" t="s">
        <v>435</v>
      </c>
      <c r="B146" s="182" t="s">
        <v>436</v>
      </c>
      <c r="C146" s="183" t="s">
        <v>75</v>
      </c>
      <c r="D146" s="183" t="s">
        <v>94</v>
      </c>
      <c r="E146" s="184">
        <v>0.74299999999999999</v>
      </c>
      <c r="F146" s="185">
        <v>0.22</v>
      </c>
      <c r="G146" s="186">
        <v>0.16</v>
      </c>
    </row>
    <row r="147" spans="1:7" ht="33">
      <c r="A147" s="181" t="s">
        <v>437</v>
      </c>
      <c r="B147" s="182" t="s">
        <v>438</v>
      </c>
      <c r="C147" s="183" t="s">
        <v>75</v>
      </c>
      <c r="D147" s="183" t="s">
        <v>108</v>
      </c>
      <c r="E147" s="184">
        <v>2.5000000000000001E-2</v>
      </c>
      <c r="F147" s="185">
        <v>22.09</v>
      </c>
      <c r="G147" s="186">
        <v>0.55000000000000004</v>
      </c>
    </row>
    <row r="148" spans="1:7" ht="15" customHeight="1">
      <c r="A148" s="187"/>
      <c r="B148" s="188"/>
      <c r="C148" s="188"/>
      <c r="D148" s="188"/>
      <c r="E148" s="189" t="s">
        <v>399</v>
      </c>
      <c r="F148" s="190"/>
      <c r="G148" s="191">
        <v>0.71</v>
      </c>
    </row>
    <row r="149" spans="1:7" ht="15" customHeight="1">
      <c r="A149" s="177" t="s">
        <v>400</v>
      </c>
      <c r="B149" s="178"/>
      <c r="C149" s="179" t="s">
        <v>392</v>
      </c>
      <c r="D149" s="179" t="s">
        <v>393</v>
      </c>
      <c r="E149" s="179" t="s">
        <v>394</v>
      </c>
      <c r="F149" s="179" t="s">
        <v>395</v>
      </c>
      <c r="G149" s="180" t="s">
        <v>396</v>
      </c>
    </row>
    <row r="150" spans="1:7" ht="16.5">
      <c r="A150" s="181" t="s">
        <v>441</v>
      </c>
      <c r="B150" s="182" t="s">
        <v>442</v>
      </c>
      <c r="C150" s="183" t="s">
        <v>75</v>
      </c>
      <c r="D150" s="183" t="s">
        <v>403</v>
      </c>
      <c r="E150" s="184">
        <v>9.06E-2</v>
      </c>
      <c r="F150" s="185">
        <v>21.19</v>
      </c>
      <c r="G150" s="186">
        <v>1.91</v>
      </c>
    </row>
    <row r="151" spans="1:7" ht="33">
      <c r="A151" s="181" t="s">
        <v>483</v>
      </c>
      <c r="B151" s="182" t="s">
        <v>484</v>
      </c>
      <c r="C151" s="183" t="s">
        <v>75</v>
      </c>
      <c r="D151" s="183" t="s">
        <v>108</v>
      </c>
      <c r="E151" s="184">
        <v>1</v>
      </c>
      <c r="F151" s="185">
        <v>10.86</v>
      </c>
      <c r="G151" s="186">
        <v>10.86</v>
      </c>
    </row>
    <row r="152" spans="1:7" ht="15" customHeight="1">
      <c r="A152" s="187"/>
      <c r="B152" s="188"/>
      <c r="C152" s="188"/>
      <c r="D152" s="188"/>
      <c r="E152" s="189" t="s">
        <v>406</v>
      </c>
      <c r="F152" s="190"/>
      <c r="G152" s="191">
        <v>12.77</v>
      </c>
    </row>
    <row r="153" spans="1:7" ht="15" customHeight="1" thickBot="1">
      <c r="A153" s="192"/>
      <c r="B153" s="193"/>
      <c r="C153" s="193"/>
      <c r="D153" s="193"/>
      <c r="E153" s="194" t="s">
        <v>389</v>
      </c>
      <c r="F153" s="195"/>
      <c r="G153" s="196">
        <v>13.48</v>
      </c>
    </row>
    <row r="154" spans="1:7" ht="9.9499999999999993" customHeight="1" thickTop="1" thickBot="1">
      <c r="A154" s="174"/>
      <c r="B154" s="174"/>
      <c r="C154" s="175" t="s">
        <v>387</v>
      </c>
      <c r="D154" s="176"/>
      <c r="E154" s="174"/>
      <c r="F154" s="174"/>
      <c r="G154" s="174"/>
    </row>
    <row r="155" spans="1:7" ht="20.100000000000001" customHeight="1" thickTop="1">
      <c r="A155" s="163" t="s">
        <v>485</v>
      </c>
      <c r="B155" s="164"/>
      <c r="C155" s="164"/>
      <c r="D155" s="164"/>
      <c r="E155" s="164"/>
      <c r="F155" s="164"/>
      <c r="G155" s="165"/>
    </row>
    <row r="156" spans="1:7" ht="15" customHeight="1">
      <c r="A156" s="177" t="s">
        <v>449</v>
      </c>
      <c r="B156" s="178"/>
      <c r="C156" s="179" t="s">
        <v>392</v>
      </c>
      <c r="D156" s="179" t="s">
        <v>393</v>
      </c>
      <c r="E156" s="179" t="s">
        <v>394</v>
      </c>
      <c r="F156" s="179" t="s">
        <v>395</v>
      </c>
      <c r="G156" s="180" t="s">
        <v>396</v>
      </c>
    </row>
    <row r="157" spans="1:7" ht="15" customHeight="1">
      <c r="A157" s="181" t="s">
        <v>450</v>
      </c>
      <c r="B157" s="182" t="s">
        <v>451</v>
      </c>
      <c r="C157" s="183" t="s">
        <v>80</v>
      </c>
      <c r="D157" s="183" t="s">
        <v>403</v>
      </c>
      <c r="E157" s="184">
        <v>0.72</v>
      </c>
      <c r="F157" s="185">
        <v>4.07</v>
      </c>
      <c r="G157" s="186">
        <v>2.93</v>
      </c>
    </row>
    <row r="158" spans="1:7" ht="15" customHeight="1">
      <c r="A158" s="187"/>
      <c r="B158" s="188"/>
      <c r="C158" s="188"/>
      <c r="D158" s="188"/>
      <c r="E158" s="189" t="s">
        <v>452</v>
      </c>
      <c r="F158" s="190"/>
      <c r="G158" s="191">
        <v>2.93</v>
      </c>
    </row>
    <row r="159" spans="1:7" ht="15" customHeight="1">
      <c r="A159" s="177" t="s">
        <v>391</v>
      </c>
      <c r="B159" s="178"/>
      <c r="C159" s="179" t="s">
        <v>392</v>
      </c>
      <c r="D159" s="179" t="s">
        <v>393</v>
      </c>
      <c r="E159" s="179" t="s">
        <v>394</v>
      </c>
      <c r="F159" s="179" t="s">
        <v>395</v>
      </c>
      <c r="G159" s="180" t="s">
        <v>396</v>
      </c>
    </row>
    <row r="160" spans="1:7" ht="15" customHeight="1">
      <c r="A160" s="181" t="s">
        <v>458</v>
      </c>
      <c r="B160" s="182" t="s">
        <v>459</v>
      </c>
      <c r="C160" s="183" t="s">
        <v>80</v>
      </c>
      <c r="D160" s="183" t="s">
        <v>98</v>
      </c>
      <c r="E160" s="184">
        <v>0.84</v>
      </c>
      <c r="F160" s="185">
        <v>146.54</v>
      </c>
      <c r="G160" s="186">
        <v>123.09</v>
      </c>
    </row>
    <row r="161" spans="1:7" ht="15" customHeight="1">
      <c r="A161" s="181" t="s">
        <v>453</v>
      </c>
      <c r="B161" s="182" t="s">
        <v>454</v>
      </c>
      <c r="C161" s="183" t="s">
        <v>80</v>
      </c>
      <c r="D161" s="183" t="s">
        <v>98</v>
      </c>
      <c r="E161" s="184">
        <v>0.87</v>
      </c>
      <c r="F161" s="185">
        <v>65.38</v>
      </c>
      <c r="G161" s="186">
        <v>56.88</v>
      </c>
    </row>
    <row r="162" spans="1:7" ht="15" customHeight="1">
      <c r="A162" s="181" t="s">
        <v>455</v>
      </c>
      <c r="B162" s="182" t="s">
        <v>456</v>
      </c>
      <c r="C162" s="183" t="s">
        <v>80</v>
      </c>
      <c r="D162" s="183" t="s">
        <v>457</v>
      </c>
      <c r="E162" s="184">
        <v>6.4</v>
      </c>
      <c r="F162" s="185">
        <v>44.5</v>
      </c>
      <c r="G162" s="186">
        <v>284.8</v>
      </c>
    </row>
    <row r="163" spans="1:7" ht="15" customHeight="1">
      <c r="A163" s="187"/>
      <c r="B163" s="188"/>
      <c r="C163" s="188"/>
      <c r="D163" s="188"/>
      <c r="E163" s="189" t="s">
        <v>399</v>
      </c>
      <c r="F163" s="190"/>
      <c r="G163" s="191">
        <v>464.77</v>
      </c>
    </row>
    <row r="164" spans="1:7" ht="15" customHeight="1">
      <c r="A164" s="177" t="s">
        <v>400</v>
      </c>
      <c r="B164" s="178"/>
      <c r="C164" s="179" t="s">
        <v>392</v>
      </c>
      <c r="D164" s="179" t="s">
        <v>393</v>
      </c>
      <c r="E164" s="179" t="s">
        <v>394</v>
      </c>
      <c r="F164" s="179" t="s">
        <v>395</v>
      </c>
      <c r="G164" s="180" t="s">
        <v>396</v>
      </c>
    </row>
    <row r="165" spans="1:7" ht="20.100000000000001" customHeight="1">
      <c r="A165" s="181" t="s">
        <v>462</v>
      </c>
      <c r="B165" s="182" t="s">
        <v>463</v>
      </c>
      <c r="C165" s="183" t="s">
        <v>80</v>
      </c>
      <c r="D165" s="183" t="s">
        <v>403</v>
      </c>
      <c r="E165" s="184">
        <v>1.5</v>
      </c>
      <c r="F165" s="185">
        <v>17.03</v>
      </c>
      <c r="G165" s="186">
        <v>25.55</v>
      </c>
    </row>
    <row r="166" spans="1:7" ht="15" customHeight="1">
      <c r="A166" s="181" t="s">
        <v>411</v>
      </c>
      <c r="B166" s="182" t="s">
        <v>412</v>
      </c>
      <c r="C166" s="183" t="s">
        <v>80</v>
      </c>
      <c r="D166" s="183" t="s">
        <v>403</v>
      </c>
      <c r="E166" s="184">
        <v>5</v>
      </c>
      <c r="F166" s="185">
        <v>21.31</v>
      </c>
      <c r="G166" s="186">
        <v>106.55</v>
      </c>
    </row>
    <row r="167" spans="1:7" ht="15" customHeight="1">
      <c r="A167" s="181" t="s">
        <v>401</v>
      </c>
      <c r="B167" s="182" t="s">
        <v>402</v>
      </c>
      <c r="C167" s="183" t="s">
        <v>80</v>
      </c>
      <c r="D167" s="183" t="s">
        <v>403</v>
      </c>
      <c r="E167" s="184">
        <v>8</v>
      </c>
      <c r="F167" s="185">
        <v>17.09</v>
      </c>
      <c r="G167" s="186">
        <v>136.72</v>
      </c>
    </row>
    <row r="168" spans="1:7" ht="15" customHeight="1">
      <c r="A168" s="187"/>
      <c r="B168" s="188"/>
      <c r="C168" s="188"/>
      <c r="D168" s="188"/>
      <c r="E168" s="189" t="s">
        <v>406</v>
      </c>
      <c r="F168" s="190"/>
      <c r="G168" s="191">
        <v>268.82</v>
      </c>
    </row>
    <row r="169" spans="1:7" ht="15" customHeight="1" thickBot="1">
      <c r="A169" s="192"/>
      <c r="B169" s="193"/>
      <c r="C169" s="193"/>
      <c r="D169" s="193"/>
      <c r="E169" s="194" t="s">
        <v>389</v>
      </c>
      <c r="F169" s="195"/>
      <c r="G169" s="196">
        <v>736.52</v>
      </c>
    </row>
    <row r="170" spans="1:7" ht="9.9499999999999993" customHeight="1" thickTop="1" thickBot="1">
      <c r="A170" s="174"/>
      <c r="B170" s="174"/>
      <c r="C170" s="175" t="s">
        <v>387</v>
      </c>
      <c r="D170" s="176"/>
      <c r="E170" s="174"/>
      <c r="F170" s="174"/>
      <c r="G170" s="174"/>
    </row>
    <row r="171" spans="1:7" ht="33" customHeight="1" thickTop="1">
      <c r="A171" s="163" t="s">
        <v>486</v>
      </c>
      <c r="B171" s="164"/>
      <c r="C171" s="164"/>
      <c r="D171" s="164"/>
      <c r="E171" s="164"/>
      <c r="F171" s="164"/>
      <c r="G171" s="165"/>
    </row>
    <row r="172" spans="1:7" ht="15" customHeight="1">
      <c r="A172" s="177" t="s">
        <v>391</v>
      </c>
      <c r="B172" s="178"/>
      <c r="C172" s="179" t="s">
        <v>392</v>
      </c>
      <c r="D172" s="179" t="s">
        <v>393</v>
      </c>
      <c r="E172" s="179" t="s">
        <v>394</v>
      </c>
      <c r="F172" s="179" t="s">
        <v>395</v>
      </c>
      <c r="G172" s="180" t="s">
        <v>396</v>
      </c>
    </row>
    <row r="173" spans="1:7" ht="49.5">
      <c r="A173" s="181" t="s">
        <v>465</v>
      </c>
      <c r="B173" s="182" t="s">
        <v>466</v>
      </c>
      <c r="C173" s="183" t="s">
        <v>75</v>
      </c>
      <c r="D173" s="183" t="s">
        <v>76</v>
      </c>
      <c r="E173" s="184">
        <v>1.3360000000000001</v>
      </c>
      <c r="F173" s="185">
        <v>99.96</v>
      </c>
      <c r="G173" s="186">
        <v>133.54</v>
      </c>
    </row>
    <row r="174" spans="1:7" ht="33">
      <c r="A174" s="181" t="s">
        <v>467</v>
      </c>
      <c r="B174" s="182" t="s">
        <v>468</v>
      </c>
      <c r="C174" s="183" t="s">
        <v>75</v>
      </c>
      <c r="D174" s="183" t="s">
        <v>90</v>
      </c>
      <c r="E174" s="184">
        <v>2.3079999999999998</v>
      </c>
      <c r="F174" s="185">
        <v>9.49</v>
      </c>
      <c r="G174" s="186">
        <v>21.9</v>
      </c>
    </row>
    <row r="175" spans="1:7" ht="33">
      <c r="A175" s="181" t="s">
        <v>469</v>
      </c>
      <c r="B175" s="182" t="s">
        <v>470</v>
      </c>
      <c r="C175" s="183" t="s">
        <v>75</v>
      </c>
      <c r="D175" s="183" t="s">
        <v>90</v>
      </c>
      <c r="E175" s="184">
        <v>9.2370000000000001</v>
      </c>
      <c r="F175" s="185">
        <v>3.32</v>
      </c>
      <c r="G175" s="186">
        <v>30.66</v>
      </c>
    </row>
    <row r="176" spans="1:7" ht="16.5">
      <c r="A176" s="181" t="s">
        <v>471</v>
      </c>
      <c r="B176" s="182" t="s">
        <v>472</v>
      </c>
      <c r="C176" s="183" t="s">
        <v>75</v>
      </c>
      <c r="D176" s="183" t="s">
        <v>108</v>
      </c>
      <c r="E176" s="184">
        <v>0.20799999999999999</v>
      </c>
      <c r="F176" s="185">
        <v>20.239999999999998</v>
      </c>
      <c r="G176" s="186">
        <v>4.2</v>
      </c>
    </row>
    <row r="177" spans="1:7" ht="15" customHeight="1">
      <c r="A177" s="187"/>
      <c r="B177" s="188"/>
      <c r="C177" s="188"/>
      <c r="D177" s="188"/>
      <c r="E177" s="189" t="s">
        <v>399</v>
      </c>
      <c r="F177" s="190"/>
      <c r="G177" s="191">
        <v>190.3</v>
      </c>
    </row>
    <row r="178" spans="1:7" ht="15" customHeight="1">
      <c r="A178" s="177" t="s">
        <v>400</v>
      </c>
      <c r="B178" s="178"/>
      <c r="C178" s="179" t="s">
        <v>392</v>
      </c>
      <c r="D178" s="179" t="s">
        <v>393</v>
      </c>
      <c r="E178" s="179" t="s">
        <v>394</v>
      </c>
      <c r="F178" s="179" t="s">
        <v>395</v>
      </c>
      <c r="G178" s="180" t="s">
        <v>396</v>
      </c>
    </row>
    <row r="179" spans="1:7" ht="16.5">
      <c r="A179" s="181" t="s">
        <v>473</v>
      </c>
      <c r="B179" s="182" t="s">
        <v>474</v>
      </c>
      <c r="C179" s="183" t="s">
        <v>75</v>
      </c>
      <c r="D179" s="183" t="s">
        <v>403</v>
      </c>
      <c r="E179" s="184">
        <v>0.25</v>
      </c>
      <c r="F179" s="185">
        <v>17.41</v>
      </c>
      <c r="G179" s="186">
        <v>4.3499999999999996</v>
      </c>
    </row>
    <row r="180" spans="1:7" ht="15" customHeight="1">
      <c r="A180" s="181" t="s">
        <v>475</v>
      </c>
      <c r="B180" s="182" t="s">
        <v>476</v>
      </c>
      <c r="C180" s="183" t="s">
        <v>75</v>
      </c>
      <c r="D180" s="183" t="s">
        <v>403</v>
      </c>
      <c r="E180" s="184">
        <v>1.248</v>
      </c>
      <c r="F180" s="185">
        <v>21.07</v>
      </c>
      <c r="G180" s="186">
        <v>26.29</v>
      </c>
    </row>
    <row r="181" spans="1:7" ht="33">
      <c r="A181" s="181" t="s">
        <v>477</v>
      </c>
      <c r="B181" s="182" t="s">
        <v>478</v>
      </c>
      <c r="C181" s="183" t="s">
        <v>75</v>
      </c>
      <c r="D181" s="183" t="s">
        <v>424</v>
      </c>
      <c r="E181" s="184">
        <v>6.3E-2</v>
      </c>
      <c r="F181" s="185">
        <v>22.54</v>
      </c>
      <c r="G181" s="186">
        <v>1.42</v>
      </c>
    </row>
    <row r="182" spans="1:7" ht="33">
      <c r="A182" s="181" t="s">
        <v>479</v>
      </c>
      <c r="B182" s="182" t="s">
        <v>480</v>
      </c>
      <c r="C182" s="183" t="s">
        <v>75</v>
      </c>
      <c r="D182" s="183" t="s">
        <v>427</v>
      </c>
      <c r="E182" s="184">
        <v>0.186</v>
      </c>
      <c r="F182" s="185">
        <v>20.99</v>
      </c>
      <c r="G182" s="186">
        <v>3.9</v>
      </c>
    </row>
    <row r="183" spans="1:7" ht="15" customHeight="1">
      <c r="A183" s="187"/>
      <c r="B183" s="188"/>
      <c r="C183" s="188"/>
      <c r="D183" s="188"/>
      <c r="E183" s="189" t="s">
        <v>406</v>
      </c>
      <c r="F183" s="190"/>
      <c r="G183" s="191">
        <v>35.96</v>
      </c>
    </row>
    <row r="184" spans="1:7" ht="15" customHeight="1" thickBot="1">
      <c r="A184" s="192"/>
      <c r="B184" s="193"/>
      <c r="C184" s="193"/>
      <c r="D184" s="193"/>
      <c r="E184" s="194" t="s">
        <v>389</v>
      </c>
      <c r="F184" s="195"/>
      <c r="G184" s="196">
        <v>226.26</v>
      </c>
    </row>
    <row r="185" spans="1:7" ht="9.9499999999999993" customHeight="1" thickTop="1" thickBot="1">
      <c r="A185" s="174"/>
      <c r="B185" s="174"/>
      <c r="C185" s="175" t="s">
        <v>387</v>
      </c>
      <c r="D185" s="176"/>
      <c r="E185" s="174"/>
      <c r="F185" s="174"/>
      <c r="G185" s="174"/>
    </row>
    <row r="186" spans="1:7" ht="34.5" customHeight="1" thickTop="1">
      <c r="A186" s="163" t="s">
        <v>487</v>
      </c>
      <c r="B186" s="164"/>
      <c r="C186" s="164"/>
      <c r="D186" s="164"/>
      <c r="E186" s="164"/>
      <c r="F186" s="164"/>
      <c r="G186" s="165"/>
    </row>
    <row r="187" spans="1:7" ht="15" customHeight="1">
      <c r="A187" s="177" t="s">
        <v>391</v>
      </c>
      <c r="B187" s="178"/>
      <c r="C187" s="179" t="s">
        <v>392</v>
      </c>
      <c r="D187" s="179" t="s">
        <v>393</v>
      </c>
      <c r="E187" s="179" t="s">
        <v>394</v>
      </c>
      <c r="F187" s="179" t="s">
        <v>395</v>
      </c>
      <c r="G187" s="180" t="s">
        <v>396</v>
      </c>
    </row>
    <row r="188" spans="1:7" ht="33">
      <c r="A188" s="181" t="s">
        <v>435</v>
      </c>
      <c r="B188" s="182" t="s">
        <v>436</v>
      </c>
      <c r="C188" s="183" t="s">
        <v>75</v>
      </c>
      <c r="D188" s="183" t="s">
        <v>94</v>
      </c>
      <c r="E188" s="184">
        <v>0.54300000000000004</v>
      </c>
      <c r="F188" s="185">
        <v>0.22</v>
      </c>
      <c r="G188" s="186">
        <v>0.11</v>
      </c>
    </row>
    <row r="189" spans="1:7" ht="33">
      <c r="A189" s="181" t="s">
        <v>437</v>
      </c>
      <c r="B189" s="182" t="s">
        <v>438</v>
      </c>
      <c r="C189" s="183" t="s">
        <v>75</v>
      </c>
      <c r="D189" s="183" t="s">
        <v>108</v>
      </c>
      <c r="E189" s="184">
        <v>2.5000000000000001E-2</v>
      </c>
      <c r="F189" s="185">
        <v>22.09</v>
      </c>
      <c r="G189" s="186">
        <v>0.55000000000000004</v>
      </c>
    </row>
    <row r="190" spans="1:7" ht="15" customHeight="1">
      <c r="A190" s="187"/>
      <c r="B190" s="188"/>
      <c r="C190" s="188"/>
      <c r="D190" s="188"/>
      <c r="E190" s="189" t="s">
        <v>399</v>
      </c>
      <c r="F190" s="190"/>
      <c r="G190" s="191">
        <v>0.66</v>
      </c>
    </row>
    <row r="191" spans="1:7" ht="15" customHeight="1">
      <c r="A191" s="177" t="s">
        <v>400</v>
      </c>
      <c r="B191" s="178"/>
      <c r="C191" s="179" t="s">
        <v>392</v>
      </c>
      <c r="D191" s="179" t="s">
        <v>393</v>
      </c>
      <c r="E191" s="179" t="s">
        <v>394</v>
      </c>
      <c r="F191" s="179" t="s">
        <v>395</v>
      </c>
      <c r="G191" s="180" t="s">
        <v>396</v>
      </c>
    </row>
    <row r="192" spans="1:7" ht="16.5">
      <c r="A192" s="181" t="s">
        <v>439</v>
      </c>
      <c r="B192" s="182" t="s">
        <v>440</v>
      </c>
      <c r="C192" s="183" t="s">
        <v>75</v>
      </c>
      <c r="D192" s="183" t="s">
        <v>403</v>
      </c>
      <c r="E192" s="184">
        <v>1.21E-2</v>
      </c>
      <c r="F192" s="185">
        <v>17.100000000000001</v>
      </c>
      <c r="G192" s="186">
        <v>0.2</v>
      </c>
    </row>
    <row r="193" spans="1:7" ht="16.5">
      <c r="A193" s="181" t="s">
        <v>441</v>
      </c>
      <c r="B193" s="182" t="s">
        <v>442</v>
      </c>
      <c r="C193" s="183" t="s">
        <v>75</v>
      </c>
      <c r="D193" s="183" t="s">
        <v>403</v>
      </c>
      <c r="E193" s="184">
        <v>7.4300000000000005E-2</v>
      </c>
      <c r="F193" s="185">
        <v>21.19</v>
      </c>
      <c r="G193" s="186">
        <v>1.57</v>
      </c>
    </row>
    <row r="194" spans="1:7" ht="33">
      <c r="A194" s="181" t="s">
        <v>446</v>
      </c>
      <c r="B194" s="182" t="s">
        <v>447</v>
      </c>
      <c r="C194" s="183" t="s">
        <v>75</v>
      </c>
      <c r="D194" s="183" t="s">
        <v>108</v>
      </c>
      <c r="E194" s="184">
        <v>1</v>
      </c>
      <c r="F194" s="185">
        <v>10.029999999999999</v>
      </c>
      <c r="G194" s="186">
        <v>10.029999999999999</v>
      </c>
    </row>
    <row r="195" spans="1:7" ht="15" customHeight="1">
      <c r="A195" s="187"/>
      <c r="B195" s="188"/>
      <c r="C195" s="188"/>
      <c r="D195" s="188"/>
      <c r="E195" s="189" t="s">
        <v>406</v>
      </c>
      <c r="F195" s="190"/>
      <c r="G195" s="191">
        <v>11.8</v>
      </c>
    </row>
    <row r="196" spans="1:7" ht="15" customHeight="1" thickBot="1">
      <c r="A196" s="192"/>
      <c r="B196" s="193"/>
      <c r="C196" s="193"/>
      <c r="D196" s="193"/>
      <c r="E196" s="194" t="s">
        <v>389</v>
      </c>
      <c r="F196" s="195"/>
      <c r="G196" s="196">
        <v>12.46</v>
      </c>
    </row>
    <row r="197" spans="1:7" ht="9.9499999999999993" customHeight="1" thickTop="1" thickBot="1">
      <c r="A197" s="174"/>
      <c r="B197" s="174"/>
      <c r="C197" s="175" t="s">
        <v>387</v>
      </c>
      <c r="D197" s="176"/>
      <c r="E197" s="174"/>
      <c r="F197" s="174"/>
      <c r="G197" s="174"/>
    </row>
    <row r="198" spans="1:7" ht="33" customHeight="1" thickTop="1">
      <c r="A198" s="163" t="s">
        <v>488</v>
      </c>
      <c r="B198" s="164"/>
      <c r="C198" s="164"/>
      <c r="D198" s="164"/>
      <c r="E198" s="164"/>
      <c r="F198" s="164"/>
      <c r="G198" s="165"/>
    </row>
    <row r="199" spans="1:7" ht="15" customHeight="1">
      <c r="A199" s="177" t="s">
        <v>391</v>
      </c>
      <c r="B199" s="178"/>
      <c r="C199" s="179" t="s">
        <v>392</v>
      </c>
      <c r="D199" s="179" t="s">
        <v>393</v>
      </c>
      <c r="E199" s="179" t="s">
        <v>394</v>
      </c>
      <c r="F199" s="179" t="s">
        <v>395</v>
      </c>
      <c r="G199" s="180" t="s">
        <v>396</v>
      </c>
    </row>
    <row r="200" spans="1:7" ht="33">
      <c r="A200" s="181" t="s">
        <v>435</v>
      </c>
      <c r="B200" s="182" t="s">
        <v>436</v>
      </c>
      <c r="C200" s="183" t="s">
        <v>75</v>
      </c>
      <c r="D200" s="183" t="s">
        <v>94</v>
      </c>
      <c r="E200" s="184">
        <v>1.19</v>
      </c>
      <c r="F200" s="185">
        <v>0.22</v>
      </c>
      <c r="G200" s="186">
        <v>0.26</v>
      </c>
    </row>
    <row r="201" spans="1:7" ht="33">
      <c r="A201" s="181" t="s">
        <v>437</v>
      </c>
      <c r="B201" s="182" t="s">
        <v>438</v>
      </c>
      <c r="C201" s="183" t="s">
        <v>75</v>
      </c>
      <c r="D201" s="183" t="s">
        <v>108</v>
      </c>
      <c r="E201" s="184">
        <v>2.5000000000000001E-2</v>
      </c>
      <c r="F201" s="185">
        <v>22.09</v>
      </c>
      <c r="G201" s="186">
        <v>0.55000000000000004</v>
      </c>
    </row>
    <row r="202" spans="1:7" ht="15" customHeight="1">
      <c r="A202" s="187"/>
      <c r="B202" s="188"/>
      <c r="C202" s="188"/>
      <c r="D202" s="188"/>
      <c r="E202" s="189" t="s">
        <v>399</v>
      </c>
      <c r="F202" s="190"/>
      <c r="G202" s="191">
        <v>0.81</v>
      </c>
    </row>
    <row r="203" spans="1:7" ht="15" customHeight="1">
      <c r="A203" s="177" t="s">
        <v>400</v>
      </c>
      <c r="B203" s="178"/>
      <c r="C203" s="179" t="s">
        <v>392</v>
      </c>
      <c r="D203" s="179" t="s">
        <v>393</v>
      </c>
      <c r="E203" s="179" t="s">
        <v>394</v>
      </c>
      <c r="F203" s="179" t="s">
        <v>395</v>
      </c>
      <c r="G203" s="180" t="s">
        <v>396</v>
      </c>
    </row>
    <row r="204" spans="1:7" ht="16.5">
      <c r="A204" s="181" t="s">
        <v>439</v>
      </c>
      <c r="B204" s="182" t="s">
        <v>440</v>
      </c>
      <c r="C204" s="183" t="s">
        <v>75</v>
      </c>
      <c r="D204" s="183" t="s">
        <v>403</v>
      </c>
      <c r="E204" s="184">
        <v>2.0299999999999999E-2</v>
      </c>
      <c r="F204" s="185">
        <v>17.100000000000001</v>
      </c>
      <c r="G204" s="186">
        <v>0.34</v>
      </c>
    </row>
    <row r="205" spans="1:7" ht="16.5">
      <c r="A205" s="181" t="s">
        <v>441</v>
      </c>
      <c r="B205" s="182" t="s">
        <v>442</v>
      </c>
      <c r="C205" s="183" t="s">
        <v>75</v>
      </c>
      <c r="D205" s="183" t="s">
        <v>403</v>
      </c>
      <c r="E205" s="184">
        <v>0.1241</v>
      </c>
      <c r="F205" s="185">
        <v>21.19</v>
      </c>
      <c r="G205" s="186">
        <v>2.62</v>
      </c>
    </row>
    <row r="206" spans="1:7" ht="33">
      <c r="A206" s="181" t="s">
        <v>443</v>
      </c>
      <c r="B206" s="182" t="s">
        <v>444</v>
      </c>
      <c r="C206" s="183" t="s">
        <v>75</v>
      </c>
      <c r="D206" s="183" t="s">
        <v>108</v>
      </c>
      <c r="E206" s="184">
        <v>1</v>
      </c>
      <c r="F206" s="185">
        <v>10.69</v>
      </c>
      <c r="G206" s="186">
        <v>10.69</v>
      </c>
    </row>
    <row r="207" spans="1:7" ht="15" customHeight="1">
      <c r="A207" s="187"/>
      <c r="B207" s="188"/>
      <c r="C207" s="188"/>
      <c r="D207" s="188"/>
      <c r="E207" s="189" t="s">
        <v>406</v>
      </c>
      <c r="F207" s="190"/>
      <c r="G207" s="191">
        <v>13.65</v>
      </c>
    </row>
    <row r="208" spans="1:7" ht="15" customHeight="1" thickBot="1">
      <c r="A208" s="192"/>
      <c r="B208" s="193"/>
      <c r="C208" s="193"/>
      <c r="D208" s="193"/>
      <c r="E208" s="194" t="s">
        <v>389</v>
      </c>
      <c r="F208" s="195"/>
      <c r="G208" s="196">
        <v>14.46</v>
      </c>
    </row>
    <row r="209" spans="1:7" ht="9.9499999999999993" customHeight="1" thickTop="1" thickBot="1">
      <c r="A209" s="174"/>
      <c r="B209" s="174"/>
      <c r="C209" s="175" t="s">
        <v>387</v>
      </c>
      <c r="D209" s="176"/>
      <c r="E209" s="174"/>
      <c r="F209" s="174"/>
      <c r="G209" s="174"/>
    </row>
    <row r="210" spans="1:7" ht="20.100000000000001" customHeight="1" thickTop="1">
      <c r="A210" s="163" t="s">
        <v>489</v>
      </c>
      <c r="B210" s="164"/>
      <c r="C210" s="164"/>
      <c r="D210" s="164"/>
      <c r="E210" s="164"/>
      <c r="F210" s="164"/>
      <c r="G210" s="165"/>
    </row>
    <row r="211" spans="1:7" ht="15" customHeight="1">
      <c r="A211" s="177" t="s">
        <v>449</v>
      </c>
      <c r="B211" s="178"/>
      <c r="C211" s="179" t="s">
        <v>392</v>
      </c>
      <c r="D211" s="179" t="s">
        <v>393</v>
      </c>
      <c r="E211" s="179" t="s">
        <v>394</v>
      </c>
      <c r="F211" s="179" t="s">
        <v>395</v>
      </c>
      <c r="G211" s="180" t="s">
        <v>396</v>
      </c>
    </row>
    <row r="212" spans="1:7" ht="15" customHeight="1">
      <c r="A212" s="181" t="s">
        <v>450</v>
      </c>
      <c r="B212" s="182" t="s">
        <v>451</v>
      </c>
      <c r="C212" s="183" t="s">
        <v>80</v>
      </c>
      <c r="D212" s="183" t="s">
        <v>403</v>
      </c>
      <c r="E212" s="184">
        <v>0.72</v>
      </c>
      <c r="F212" s="185">
        <v>4.07</v>
      </c>
      <c r="G212" s="186">
        <v>2.93</v>
      </c>
    </row>
    <row r="213" spans="1:7" ht="15" customHeight="1">
      <c r="A213" s="187"/>
      <c r="B213" s="188"/>
      <c r="C213" s="188"/>
      <c r="D213" s="188"/>
      <c r="E213" s="189" t="s">
        <v>452</v>
      </c>
      <c r="F213" s="190"/>
      <c r="G213" s="191">
        <v>2.93</v>
      </c>
    </row>
    <row r="214" spans="1:7" ht="15" customHeight="1">
      <c r="A214" s="177" t="s">
        <v>391</v>
      </c>
      <c r="B214" s="178"/>
      <c r="C214" s="179" t="s">
        <v>392</v>
      </c>
      <c r="D214" s="179" t="s">
        <v>393</v>
      </c>
      <c r="E214" s="179" t="s">
        <v>394</v>
      </c>
      <c r="F214" s="179" t="s">
        <v>395</v>
      </c>
      <c r="G214" s="180" t="s">
        <v>396</v>
      </c>
    </row>
    <row r="215" spans="1:7" ht="15" customHeight="1">
      <c r="A215" s="181" t="s">
        <v>458</v>
      </c>
      <c r="B215" s="182" t="s">
        <v>459</v>
      </c>
      <c r="C215" s="183" t="s">
        <v>80</v>
      </c>
      <c r="D215" s="183" t="s">
        <v>98</v>
      </c>
      <c r="E215" s="184">
        <v>0.84</v>
      </c>
      <c r="F215" s="185">
        <v>146.54</v>
      </c>
      <c r="G215" s="186">
        <v>123.09</v>
      </c>
    </row>
    <row r="216" spans="1:7" ht="15" customHeight="1">
      <c r="A216" s="181" t="s">
        <v>453</v>
      </c>
      <c r="B216" s="182" t="s">
        <v>454</v>
      </c>
      <c r="C216" s="183" t="s">
        <v>80</v>
      </c>
      <c r="D216" s="183" t="s">
        <v>98</v>
      </c>
      <c r="E216" s="184">
        <v>0.87</v>
      </c>
      <c r="F216" s="185">
        <v>65.38</v>
      </c>
      <c r="G216" s="186">
        <v>56.88</v>
      </c>
    </row>
    <row r="217" spans="1:7" ht="15" customHeight="1">
      <c r="A217" s="181" t="s">
        <v>455</v>
      </c>
      <c r="B217" s="182" t="s">
        <v>456</v>
      </c>
      <c r="C217" s="183" t="s">
        <v>80</v>
      </c>
      <c r="D217" s="183" t="s">
        <v>457</v>
      </c>
      <c r="E217" s="184">
        <v>6.4</v>
      </c>
      <c r="F217" s="185">
        <v>44.5</v>
      </c>
      <c r="G217" s="186">
        <v>284.8</v>
      </c>
    </row>
    <row r="218" spans="1:7" ht="15" customHeight="1">
      <c r="A218" s="187"/>
      <c r="B218" s="188"/>
      <c r="C218" s="188"/>
      <c r="D218" s="188"/>
      <c r="E218" s="189" t="s">
        <v>399</v>
      </c>
      <c r="F218" s="190"/>
      <c r="G218" s="191">
        <v>464.77</v>
      </c>
    </row>
    <row r="219" spans="1:7" ht="15" customHeight="1">
      <c r="A219" s="177" t="s">
        <v>400</v>
      </c>
      <c r="B219" s="178"/>
      <c r="C219" s="179" t="s">
        <v>392</v>
      </c>
      <c r="D219" s="179" t="s">
        <v>393</v>
      </c>
      <c r="E219" s="179" t="s">
        <v>394</v>
      </c>
      <c r="F219" s="179" t="s">
        <v>395</v>
      </c>
      <c r="G219" s="180" t="s">
        <v>396</v>
      </c>
    </row>
    <row r="220" spans="1:7" ht="20.100000000000001" customHeight="1">
      <c r="A220" s="181" t="s">
        <v>462</v>
      </c>
      <c r="B220" s="182" t="s">
        <v>463</v>
      </c>
      <c r="C220" s="183" t="s">
        <v>80</v>
      </c>
      <c r="D220" s="183" t="s">
        <v>403</v>
      </c>
      <c r="E220" s="184">
        <v>1.5</v>
      </c>
      <c r="F220" s="185">
        <v>17.03</v>
      </c>
      <c r="G220" s="186">
        <v>25.55</v>
      </c>
    </row>
    <row r="221" spans="1:7" ht="15" customHeight="1">
      <c r="A221" s="181" t="s">
        <v>411</v>
      </c>
      <c r="B221" s="182" t="s">
        <v>412</v>
      </c>
      <c r="C221" s="183" t="s">
        <v>80</v>
      </c>
      <c r="D221" s="183" t="s">
        <v>403</v>
      </c>
      <c r="E221" s="184">
        <v>5</v>
      </c>
      <c r="F221" s="185">
        <v>21.31</v>
      </c>
      <c r="G221" s="186">
        <v>106.55</v>
      </c>
    </row>
    <row r="222" spans="1:7" ht="15" customHeight="1">
      <c r="A222" s="181" t="s">
        <v>401</v>
      </c>
      <c r="B222" s="182" t="s">
        <v>402</v>
      </c>
      <c r="C222" s="183" t="s">
        <v>80</v>
      </c>
      <c r="D222" s="183" t="s">
        <v>403</v>
      </c>
      <c r="E222" s="184">
        <v>8</v>
      </c>
      <c r="F222" s="185">
        <v>17.09</v>
      </c>
      <c r="G222" s="186">
        <v>136.72</v>
      </c>
    </row>
    <row r="223" spans="1:7" ht="15" customHeight="1">
      <c r="A223" s="187"/>
      <c r="B223" s="188"/>
      <c r="C223" s="188"/>
      <c r="D223" s="188"/>
      <c r="E223" s="189" t="s">
        <v>406</v>
      </c>
      <c r="F223" s="190"/>
      <c r="G223" s="191">
        <v>268.82</v>
      </c>
    </row>
    <row r="224" spans="1:7" ht="15" customHeight="1" thickBot="1">
      <c r="A224" s="192"/>
      <c r="B224" s="193"/>
      <c r="C224" s="193"/>
      <c r="D224" s="193"/>
      <c r="E224" s="194" t="s">
        <v>389</v>
      </c>
      <c r="F224" s="195"/>
      <c r="G224" s="196">
        <v>736.52</v>
      </c>
    </row>
    <row r="225" spans="1:7" ht="9.9499999999999993" customHeight="1" thickTop="1" thickBot="1">
      <c r="A225" s="174"/>
      <c r="B225" s="174"/>
      <c r="C225" s="175" t="s">
        <v>387</v>
      </c>
      <c r="D225" s="176"/>
      <c r="E225" s="174"/>
      <c r="F225" s="174"/>
      <c r="G225" s="174"/>
    </row>
    <row r="226" spans="1:7" ht="33.75" customHeight="1" thickTop="1">
      <c r="A226" s="163" t="s">
        <v>490</v>
      </c>
      <c r="B226" s="164"/>
      <c r="C226" s="164"/>
      <c r="D226" s="164"/>
      <c r="E226" s="164"/>
      <c r="F226" s="164"/>
      <c r="G226" s="165"/>
    </row>
    <row r="227" spans="1:7" ht="15" customHeight="1">
      <c r="A227" s="177" t="s">
        <v>391</v>
      </c>
      <c r="B227" s="178"/>
      <c r="C227" s="179" t="s">
        <v>392</v>
      </c>
      <c r="D227" s="179" t="s">
        <v>393</v>
      </c>
      <c r="E227" s="179" t="s">
        <v>394</v>
      </c>
      <c r="F227" s="179" t="s">
        <v>395</v>
      </c>
      <c r="G227" s="180" t="s">
        <v>396</v>
      </c>
    </row>
    <row r="228" spans="1:7" ht="49.5">
      <c r="A228" s="181" t="s">
        <v>465</v>
      </c>
      <c r="B228" s="182" t="s">
        <v>466</v>
      </c>
      <c r="C228" s="183" t="s">
        <v>75</v>
      </c>
      <c r="D228" s="183" t="s">
        <v>76</v>
      </c>
      <c r="E228" s="184">
        <v>1.3360000000000001</v>
      </c>
      <c r="F228" s="185">
        <v>99.96</v>
      </c>
      <c r="G228" s="186">
        <v>133.54</v>
      </c>
    </row>
    <row r="229" spans="1:7" ht="33">
      <c r="A229" s="181" t="s">
        <v>467</v>
      </c>
      <c r="B229" s="182" t="s">
        <v>468</v>
      </c>
      <c r="C229" s="183" t="s">
        <v>75</v>
      </c>
      <c r="D229" s="183" t="s">
        <v>90</v>
      </c>
      <c r="E229" s="184">
        <v>2.3079999999999998</v>
      </c>
      <c r="F229" s="185">
        <v>9.49</v>
      </c>
      <c r="G229" s="186">
        <v>21.9</v>
      </c>
    </row>
    <row r="230" spans="1:7" ht="33">
      <c r="A230" s="181" t="s">
        <v>469</v>
      </c>
      <c r="B230" s="182" t="s">
        <v>470</v>
      </c>
      <c r="C230" s="183" t="s">
        <v>75</v>
      </c>
      <c r="D230" s="183" t="s">
        <v>90</v>
      </c>
      <c r="E230" s="184">
        <v>9.2370000000000001</v>
      </c>
      <c r="F230" s="185">
        <v>3.32</v>
      </c>
      <c r="G230" s="186">
        <v>30.66</v>
      </c>
    </row>
    <row r="231" spans="1:7" ht="16.5">
      <c r="A231" s="181" t="s">
        <v>471</v>
      </c>
      <c r="B231" s="182" t="s">
        <v>472</v>
      </c>
      <c r="C231" s="183" t="s">
        <v>75</v>
      </c>
      <c r="D231" s="183" t="s">
        <v>108</v>
      </c>
      <c r="E231" s="184">
        <v>0.20799999999999999</v>
      </c>
      <c r="F231" s="185">
        <v>20.239999999999998</v>
      </c>
      <c r="G231" s="186">
        <v>4.2</v>
      </c>
    </row>
    <row r="232" spans="1:7" ht="15" customHeight="1">
      <c r="A232" s="187"/>
      <c r="B232" s="188"/>
      <c r="C232" s="188"/>
      <c r="D232" s="188"/>
      <c r="E232" s="189" t="s">
        <v>399</v>
      </c>
      <c r="F232" s="190"/>
      <c r="G232" s="191">
        <v>190.3</v>
      </c>
    </row>
    <row r="233" spans="1:7" ht="15" customHeight="1">
      <c r="A233" s="177" t="s">
        <v>400</v>
      </c>
      <c r="B233" s="178"/>
      <c r="C233" s="179" t="s">
        <v>392</v>
      </c>
      <c r="D233" s="179" t="s">
        <v>393</v>
      </c>
      <c r="E233" s="179" t="s">
        <v>394</v>
      </c>
      <c r="F233" s="179" t="s">
        <v>395</v>
      </c>
      <c r="G233" s="180" t="s">
        <v>396</v>
      </c>
    </row>
    <row r="234" spans="1:7" ht="16.5">
      <c r="A234" s="181" t="s">
        <v>473</v>
      </c>
      <c r="B234" s="182" t="s">
        <v>474</v>
      </c>
      <c r="C234" s="183" t="s">
        <v>75</v>
      </c>
      <c r="D234" s="183" t="s">
        <v>403</v>
      </c>
      <c r="E234" s="184">
        <v>0.25</v>
      </c>
      <c r="F234" s="185">
        <v>17.41</v>
      </c>
      <c r="G234" s="186">
        <v>4.3499999999999996</v>
      </c>
    </row>
    <row r="235" spans="1:7" ht="16.5">
      <c r="A235" s="181" t="s">
        <v>475</v>
      </c>
      <c r="B235" s="182" t="s">
        <v>476</v>
      </c>
      <c r="C235" s="183" t="s">
        <v>75</v>
      </c>
      <c r="D235" s="183" t="s">
        <v>403</v>
      </c>
      <c r="E235" s="184">
        <v>1.248</v>
      </c>
      <c r="F235" s="185">
        <v>21.07</v>
      </c>
      <c r="G235" s="186">
        <v>26.29</v>
      </c>
    </row>
    <row r="236" spans="1:7" ht="33">
      <c r="A236" s="181" t="s">
        <v>477</v>
      </c>
      <c r="B236" s="182" t="s">
        <v>478</v>
      </c>
      <c r="C236" s="183" t="s">
        <v>75</v>
      </c>
      <c r="D236" s="183" t="s">
        <v>424</v>
      </c>
      <c r="E236" s="184">
        <v>6.3E-2</v>
      </c>
      <c r="F236" s="185">
        <v>22.54</v>
      </c>
      <c r="G236" s="186">
        <v>1.42</v>
      </c>
    </row>
    <row r="237" spans="1:7" ht="33">
      <c r="A237" s="181" t="s">
        <v>479</v>
      </c>
      <c r="B237" s="182" t="s">
        <v>480</v>
      </c>
      <c r="C237" s="183" t="s">
        <v>75</v>
      </c>
      <c r="D237" s="183" t="s">
        <v>427</v>
      </c>
      <c r="E237" s="184">
        <v>0.186</v>
      </c>
      <c r="F237" s="185">
        <v>20.99</v>
      </c>
      <c r="G237" s="186">
        <v>3.9</v>
      </c>
    </row>
    <row r="238" spans="1:7" ht="15" customHeight="1">
      <c r="A238" s="187"/>
      <c r="B238" s="188"/>
      <c r="C238" s="188"/>
      <c r="D238" s="188"/>
      <c r="E238" s="189" t="s">
        <v>406</v>
      </c>
      <c r="F238" s="190"/>
      <c r="G238" s="191">
        <v>35.96</v>
      </c>
    </row>
    <row r="239" spans="1:7" ht="15" customHeight="1" thickBot="1">
      <c r="A239" s="192"/>
      <c r="B239" s="193"/>
      <c r="C239" s="193"/>
      <c r="D239" s="193"/>
      <c r="E239" s="194" t="s">
        <v>389</v>
      </c>
      <c r="F239" s="195"/>
      <c r="G239" s="196">
        <v>226.26</v>
      </c>
    </row>
    <row r="240" spans="1:7" ht="9.9499999999999993" customHeight="1" thickTop="1" thickBot="1">
      <c r="A240" s="174"/>
      <c r="B240" s="174"/>
      <c r="C240" s="175" t="s">
        <v>387</v>
      </c>
      <c r="D240" s="176"/>
      <c r="E240" s="174"/>
      <c r="F240" s="174"/>
      <c r="G240" s="174"/>
    </row>
    <row r="241" spans="1:7" ht="42.75" customHeight="1" thickTop="1">
      <c r="A241" s="163" t="s">
        <v>491</v>
      </c>
      <c r="B241" s="164"/>
      <c r="C241" s="164"/>
      <c r="D241" s="164"/>
      <c r="E241" s="164"/>
      <c r="F241" s="164"/>
      <c r="G241" s="165"/>
    </row>
    <row r="242" spans="1:7" ht="15" customHeight="1">
      <c r="A242" s="177" t="s">
        <v>391</v>
      </c>
      <c r="B242" s="178"/>
      <c r="C242" s="179" t="s">
        <v>392</v>
      </c>
      <c r="D242" s="179" t="s">
        <v>393</v>
      </c>
      <c r="E242" s="179" t="s">
        <v>394</v>
      </c>
      <c r="F242" s="179" t="s">
        <v>395</v>
      </c>
      <c r="G242" s="180" t="s">
        <v>396</v>
      </c>
    </row>
    <row r="243" spans="1:7" ht="33">
      <c r="A243" s="181" t="s">
        <v>435</v>
      </c>
      <c r="B243" s="182" t="s">
        <v>436</v>
      </c>
      <c r="C243" s="183" t="s">
        <v>75</v>
      </c>
      <c r="D243" s="183" t="s">
        <v>94</v>
      </c>
      <c r="E243" s="184">
        <v>1.19</v>
      </c>
      <c r="F243" s="185">
        <v>0.22</v>
      </c>
      <c r="G243" s="186">
        <v>0.26</v>
      </c>
    </row>
    <row r="244" spans="1:7" ht="33">
      <c r="A244" s="181" t="s">
        <v>437</v>
      </c>
      <c r="B244" s="182" t="s">
        <v>438</v>
      </c>
      <c r="C244" s="183" t="s">
        <v>75</v>
      </c>
      <c r="D244" s="183" t="s">
        <v>108</v>
      </c>
      <c r="E244" s="184">
        <v>2.5000000000000001E-2</v>
      </c>
      <c r="F244" s="185">
        <v>22.09</v>
      </c>
      <c r="G244" s="186">
        <v>0.55000000000000004</v>
      </c>
    </row>
    <row r="245" spans="1:7" ht="15" customHeight="1">
      <c r="A245" s="187"/>
      <c r="B245" s="188"/>
      <c r="C245" s="188"/>
      <c r="D245" s="188"/>
      <c r="E245" s="189" t="s">
        <v>399</v>
      </c>
      <c r="F245" s="190"/>
      <c r="G245" s="191">
        <v>0.81</v>
      </c>
    </row>
    <row r="246" spans="1:7" ht="15" customHeight="1">
      <c r="A246" s="177" t="s">
        <v>400</v>
      </c>
      <c r="B246" s="178"/>
      <c r="C246" s="179" t="s">
        <v>392</v>
      </c>
      <c r="D246" s="179" t="s">
        <v>393</v>
      </c>
      <c r="E246" s="179" t="s">
        <v>394</v>
      </c>
      <c r="F246" s="179" t="s">
        <v>395</v>
      </c>
      <c r="G246" s="180" t="s">
        <v>396</v>
      </c>
    </row>
    <row r="247" spans="1:7" ht="15" customHeight="1">
      <c r="A247" s="181" t="s">
        <v>439</v>
      </c>
      <c r="B247" s="182" t="s">
        <v>440</v>
      </c>
      <c r="C247" s="183" t="s">
        <v>75</v>
      </c>
      <c r="D247" s="183" t="s">
        <v>403</v>
      </c>
      <c r="E247" s="184">
        <v>2.0299999999999999E-2</v>
      </c>
      <c r="F247" s="185">
        <v>17.100000000000001</v>
      </c>
      <c r="G247" s="186">
        <v>0.34</v>
      </c>
    </row>
    <row r="248" spans="1:7" ht="15" customHeight="1">
      <c r="A248" s="181" t="s">
        <v>441</v>
      </c>
      <c r="B248" s="182" t="s">
        <v>442</v>
      </c>
      <c r="C248" s="183" t="s">
        <v>75</v>
      </c>
      <c r="D248" s="183" t="s">
        <v>403</v>
      </c>
      <c r="E248" s="184">
        <v>0.1241</v>
      </c>
      <c r="F248" s="185">
        <v>21.19</v>
      </c>
      <c r="G248" s="186">
        <v>2.62</v>
      </c>
    </row>
    <row r="249" spans="1:7" ht="33">
      <c r="A249" s="181" t="s">
        <v>443</v>
      </c>
      <c r="B249" s="182" t="s">
        <v>444</v>
      </c>
      <c r="C249" s="183" t="s">
        <v>75</v>
      </c>
      <c r="D249" s="183" t="s">
        <v>108</v>
      </c>
      <c r="E249" s="184">
        <v>1</v>
      </c>
      <c r="F249" s="185">
        <v>10.69</v>
      </c>
      <c r="G249" s="186">
        <v>10.69</v>
      </c>
    </row>
    <row r="250" spans="1:7" ht="15" customHeight="1">
      <c r="A250" s="187"/>
      <c r="B250" s="188"/>
      <c r="C250" s="188"/>
      <c r="D250" s="188"/>
      <c r="E250" s="189" t="s">
        <v>406</v>
      </c>
      <c r="F250" s="190"/>
      <c r="G250" s="191">
        <v>13.65</v>
      </c>
    </row>
    <row r="251" spans="1:7" ht="15" customHeight="1" thickBot="1">
      <c r="A251" s="192"/>
      <c r="B251" s="193"/>
      <c r="C251" s="193"/>
      <c r="D251" s="193"/>
      <c r="E251" s="194" t="s">
        <v>389</v>
      </c>
      <c r="F251" s="195"/>
      <c r="G251" s="196">
        <v>14.46</v>
      </c>
    </row>
    <row r="252" spans="1:7" ht="9.9499999999999993" customHeight="1" thickTop="1" thickBot="1">
      <c r="A252" s="174"/>
      <c r="B252" s="174"/>
      <c r="C252" s="175" t="s">
        <v>387</v>
      </c>
      <c r="D252" s="176"/>
      <c r="E252" s="174"/>
      <c r="F252" s="174"/>
      <c r="G252" s="174"/>
    </row>
    <row r="253" spans="1:7" ht="34.5" customHeight="1" thickTop="1">
      <c r="A253" s="163" t="s">
        <v>492</v>
      </c>
      <c r="B253" s="164"/>
      <c r="C253" s="164"/>
      <c r="D253" s="164"/>
      <c r="E253" s="164"/>
      <c r="F253" s="164"/>
      <c r="G253" s="165"/>
    </row>
    <row r="254" spans="1:7" ht="15" customHeight="1">
      <c r="A254" s="177" t="s">
        <v>391</v>
      </c>
      <c r="B254" s="178"/>
      <c r="C254" s="179" t="s">
        <v>392</v>
      </c>
      <c r="D254" s="179" t="s">
        <v>393</v>
      </c>
      <c r="E254" s="179" t="s">
        <v>394</v>
      </c>
      <c r="F254" s="179" t="s">
        <v>395</v>
      </c>
      <c r="G254" s="180" t="s">
        <v>396</v>
      </c>
    </row>
    <row r="255" spans="1:7" ht="33">
      <c r="A255" s="181" t="s">
        <v>435</v>
      </c>
      <c r="B255" s="182" t="s">
        <v>436</v>
      </c>
      <c r="C255" s="183" t="s">
        <v>75</v>
      </c>
      <c r="D255" s="183" t="s">
        <v>94</v>
      </c>
      <c r="E255" s="184">
        <v>0.74299999999999999</v>
      </c>
      <c r="F255" s="185">
        <v>0.22</v>
      </c>
      <c r="G255" s="186">
        <v>0.16</v>
      </c>
    </row>
    <row r="256" spans="1:7" ht="33">
      <c r="A256" s="181" t="s">
        <v>437</v>
      </c>
      <c r="B256" s="182" t="s">
        <v>438</v>
      </c>
      <c r="C256" s="183" t="s">
        <v>75</v>
      </c>
      <c r="D256" s="183" t="s">
        <v>108</v>
      </c>
      <c r="E256" s="184">
        <v>2.5000000000000001E-2</v>
      </c>
      <c r="F256" s="185">
        <v>22.09</v>
      </c>
      <c r="G256" s="186">
        <v>0.55000000000000004</v>
      </c>
    </row>
    <row r="257" spans="1:7" ht="15" customHeight="1">
      <c r="A257" s="187"/>
      <c r="B257" s="188"/>
      <c r="C257" s="188"/>
      <c r="D257" s="188"/>
      <c r="E257" s="189" t="s">
        <v>399</v>
      </c>
      <c r="F257" s="190"/>
      <c r="G257" s="191">
        <v>0.71</v>
      </c>
    </row>
    <row r="258" spans="1:7" ht="15" customHeight="1">
      <c r="A258" s="177" t="s">
        <v>400</v>
      </c>
      <c r="B258" s="178"/>
      <c r="C258" s="179" t="s">
        <v>392</v>
      </c>
      <c r="D258" s="179" t="s">
        <v>393</v>
      </c>
      <c r="E258" s="179" t="s">
        <v>394</v>
      </c>
      <c r="F258" s="179" t="s">
        <v>395</v>
      </c>
      <c r="G258" s="180" t="s">
        <v>396</v>
      </c>
    </row>
    <row r="259" spans="1:7" ht="15" customHeight="1">
      <c r="A259" s="181" t="s">
        <v>439</v>
      </c>
      <c r="B259" s="182" t="s">
        <v>440</v>
      </c>
      <c r="C259" s="183" t="s">
        <v>75</v>
      </c>
      <c r="D259" s="183" t="s">
        <v>403</v>
      </c>
      <c r="E259" s="184">
        <v>1.6199999999999999E-2</v>
      </c>
      <c r="F259" s="185">
        <v>17.100000000000001</v>
      </c>
      <c r="G259" s="186">
        <v>0.27</v>
      </c>
    </row>
    <row r="260" spans="1:7" ht="15" customHeight="1">
      <c r="A260" s="181" t="s">
        <v>441</v>
      </c>
      <c r="B260" s="182" t="s">
        <v>442</v>
      </c>
      <c r="C260" s="183" t="s">
        <v>75</v>
      </c>
      <c r="D260" s="183" t="s">
        <v>403</v>
      </c>
      <c r="E260" s="184">
        <v>9.9299999999999999E-2</v>
      </c>
      <c r="F260" s="185">
        <v>21.19</v>
      </c>
      <c r="G260" s="186">
        <v>2.1</v>
      </c>
    </row>
    <row r="261" spans="1:7" ht="33">
      <c r="A261" s="181" t="s">
        <v>483</v>
      </c>
      <c r="B261" s="182" t="s">
        <v>484</v>
      </c>
      <c r="C261" s="183" t="s">
        <v>75</v>
      </c>
      <c r="D261" s="183" t="s">
        <v>108</v>
      </c>
      <c r="E261" s="184">
        <v>1</v>
      </c>
      <c r="F261" s="185">
        <v>10.86</v>
      </c>
      <c r="G261" s="186">
        <v>10.86</v>
      </c>
    </row>
    <row r="262" spans="1:7" ht="15" customHeight="1">
      <c r="A262" s="187"/>
      <c r="B262" s="188"/>
      <c r="C262" s="188"/>
      <c r="D262" s="188"/>
      <c r="E262" s="189" t="s">
        <v>406</v>
      </c>
      <c r="F262" s="190"/>
      <c r="G262" s="191">
        <v>13.23</v>
      </c>
    </row>
    <row r="263" spans="1:7" ht="15" customHeight="1" thickBot="1">
      <c r="A263" s="192"/>
      <c r="B263" s="193"/>
      <c r="C263" s="193"/>
      <c r="D263" s="193"/>
      <c r="E263" s="194" t="s">
        <v>389</v>
      </c>
      <c r="F263" s="195"/>
      <c r="G263" s="196">
        <v>13.94</v>
      </c>
    </row>
    <row r="264" spans="1:7" ht="9.9499999999999993" customHeight="1" thickTop="1" thickBot="1">
      <c r="A264" s="174"/>
      <c r="B264" s="174"/>
      <c r="C264" s="175" t="s">
        <v>387</v>
      </c>
      <c r="D264" s="176"/>
      <c r="E264" s="174"/>
      <c r="F264" s="174"/>
      <c r="G264" s="174"/>
    </row>
    <row r="265" spans="1:7" ht="30.75" customHeight="1" thickTop="1">
      <c r="A265" s="163" t="s">
        <v>493</v>
      </c>
      <c r="B265" s="164"/>
      <c r="C265" s="164"/>
      <c r="D265" s="164"/>
      <c r="E265" s="164"/>
      <c r="F265" s="164"/>
      <c r="G265" s="165"/>
    </row>
    <row r="266" spans="1:7" ht="15" customHeight="1">
      <c r="A266" s="177" t="s">
        <v>449</v>
      </c>
      <c r="B266" s="178"/>
      <c r="C266" s="179" t="s">
        <v>392</v>
      </c>
      <c r="D266" s="179" t="s">
        <v>393</v>
      </c>
      <c r="E266" s="179" t="s">
        <v>394</v>
      </c>
      <c r="F266" s="179" t="s">
        <v>395</v>
      </c>
      <c r="G266" s="180" t="s">
        <v>396</v>
      </c>
    </row>
    <row r="267" spans="1:7" ht="15" customHeight="1">
      <c r="A267" s="181" t="s">
        <v>450</v>
      </c>
      <c r="B267" s="182" t="s">
        <v>451</v>
      </c>
      <c r="C267" s="183" t="s">
        <v>80</v>
      </c>
      <c r="D267" s="183" t="s">
        <v>403</v>
      </c>
      <c r="E267" s="184">
        <v>0.72</v>
      </c>
      <c r="F267" s="185">
        <v>4.07</v>
      </c>
      <c r="G267" s="186">
        <v>2.93</v>
      </c>
    </row>
    <row r="268" spans="1:7" ht="15" customHeight="1">
      <c r="A268" s="187"/>
      <c r="B268" s="188"/>
      <c r="C268" s="188"/>
      <c r="D268" s="188"/>
      <c r="E268" s="189" t="s">
        <v>452</v>
      </c>
      <c r="F268" s="190"/>
      <c r="G268" s="191">
        <v>2.93</v>
      </c>
    </row>
    <row r="269" spans="1:7" ht="15" customHeight="1">
      <c r="A269" s="177" t="s">
        <v>391</v>
      </c>
      <c r="B269" s="178"/>
      <c r="C269" s="179" t="s">
        <v>392</v>
      </c>
      <c r="D269" s="179" t="s">
        <v>393</v>
      </c>
      <c r="E269" s="179" t="s">
        <v>394</v>
      </c>
      <c r="F269" s="179" t="s">
        <v>395</v>
      </c>
      <c r="G269" s="180" t="s">
        <v>396</v>
      </c>
    </row>
    <row r="270" spans="1:7" ht="15" customHeight="1">
      <c r="A270" s="181" t="s">
        <v>458</v>
      </c>
      <c r="B270" s="182" t="s">
        <v>459</v>
      </c>
      <c r="C270" s="183" t="s">
        <v>80</v>
      </c>
      <c r="D270" s="183" t="s">
        <v>98</v>
      </c>
      <c r="E270" s="184">
        <v>0.84</v>
      </c>
      <c r="F270" s="185">
        <v>146.54</v>
      </c>
      <c r="G270" s="186">
        <v>123.09</v>
      </c>
    </row>
    <row r="271" spans="1:7" ht="15" customHeight="1">
      <c r="A271" s="181" t="s">
        <v>453</v>
      </c>
      <c r="B271" s="182" t="s">
        <v>454</v>
      </c>
      <c r="C271" s="183" t="s">
        <v>80</v>
      </c>
      <c r="D271" s="183" t="s">
        <v>98</v>
      </c>
      <c r="E271" s="184">
        <v>0.87</v>
      </c>
      <c r="F271" s="185">
        <v>65.38</v>
      </c>
      <c r="G271" s="186">
        <v>56.88</v>
      </c>
    </row>
    <row r="272" spans="1:7" ht="15" customHeight="1">
      <c r="A272" s="181" t="s">
        <v>455</v>
      </c>
      <c r="B272" s="182" t="s">
        <v>456</v>
      </c>
      <c r="C272" s="183" t="s">
        <v>80</v>
      </c>
      <c r="D272" s="183" t="s">
        <v>457</v>
      </c>
      <c r="E272" s="184">
        <v>6.4</v>
      </c>
      <c r="F272" s="185">
        <v>44.5</v>
      </c>
      <c r="G272" s="186">
        <v>284.8</v>
      </c>
    </row>
    <row r="273" spans="1:7" ht="15" customHeight="1">
      <c r="A273" s="187"/>
      <c r="B273" s="188"/>
      <c r="C273" s="188"/>
      <c r="D273" s="188"/>
      <c r="E273" s="189" t="s">
        <v>399</v>
      </c>
      <c r="F273" s="190"/>
      <c r="G273" s="191">
        <v>464.77</v>
      </c>
    </row>
    <row r="274" spans="1:7" ht="15" customHeight="1">
      <c r="A274" s="177" t="s">
        <v>400</v>
      </c>
      <c r="B274" s="178"/>
      <c r="C274" s="179" t="s">
        <v>392</v>
      </c>
      <c r="D274" s="179" t="s">
        <v>393</v>
      </c>
      <c r="E274" s="179" t="s">
        <v>394</v>
      </c>
      <c r="F274" s="179" t="s">
        <v>395</v>
      </c>
      <c r="G274" s="180" t="s">
        <v>396</v>
      </c>
    </row>
    <row r="275" spans="1:7" ht="33">
      <c r="A275" s="181" t="s">
        <v>462</v>
      </c>
      <c r="B275" s="182" t="s">
        <v>463</v>
      </c>
      <c r="C275" s="183" t="s">
        <v>80</v>
      </c>
      <c r="D275" s="183" t="s">
        <v>403</v>
      </c>
      <c r="E275" s="184">
        <v>1.5</v>
      </c>
      <c r="F275" s="185">
        <v>17.03</v>
      </c>
      <c r="G275" s="186">
        <v>25.55</v>
      </c>
    </row>
    <row r="276" spans="1:7" ht="15" customHeight="1">
      <c r="A276" s="181" t="s">
        <v>411</v>
      </c>
      <c r="B276" s="182" t="s">
        <v>412</v>
      </c>
      <c r="C276" s="183" t="s">
        <v>80</v>
      </c>
      <c r="D276" s="183" t="s">
        <v>403</v>
      </c>
      <c r="E276" s="184">
        <v>5</v>
      </c>
      <c r="F276" s="185">
        <v>21.31</v>
      </c>
      <c r="G276" s="186">
        <v>106.55</v>
      </c>
    </row>
    <row r="277" spans="1:7" ht="15" customHeight="1">
      <c r="A277" s="181" t="s">
        <v>401</v>
      </c>
      <c r="B277" s="182" t="s">
        <v>402</v>
      </c>
      <c r="C277" s="183" t="s">
        <v>80</v>
      </c>
      <c r="D277" s="183" t="s">
        <v>403</v>
      </c>
      <c r="E277" s="184">
        <v>8</v>
      </c>
      <c r="F277" s="185">
        <v>17.09</v>
      </c>
      <c r="G277" s="186">
        <v>136.72</v>
      </c>
    </row>
    <row r="278" spans="1:7" ht="15" customHeight="1">
      <c r="A278" s="187"/>
      <c r="B278" s="188"/>
      <c r="C278" s="188"/>
      <c r="D278" s="188"/>
      <c r="E278" s="189" t="s">
        <v>406</v>
      </c>
      <c r="F278" s="190"/>
      <c r="G278" s="191">
        <v>268.82</v>
      </c>
    </row>
    <row r="279" spans="1:7" ht="15" customHeight="1" thickBot="1">
      <c r="A279" s="192"/>
      <c r="B279" s="193"/>
      <c r="C279" s="193"/>
      <c r="D279" s="193"/>
      <c r="E279" s="194" t="s">
        <v>389</v>
      </c>
      <c r="F279" s="195"/>
      <c r="G279" s="196">
        <v>736.52</v>
      </c>
    </row>
    <row r="280" spans="1:7" ht="9.9499999999999993" customHeight="1" thickTop="1" thickBot="1">
      <c r="A280" s="174"/>
      <c r="B280" s="174"/>
      <c r="C280" s="175" t="s">
        <v>387</v>
      </c>
      <c r="D280" s="176"/>
      <c r="E280" s="174"/>
      <c r="F280" s="174"/>
      <c r="G280" s="174"/>
    </row>
    <row r="281" spans="1:7" ht="20.100000000000001" customHeight="1" thickTop="1">
      <c r="A281" s="163" t="s">
        <v>494</v>
      </c>
      <c r="B281" s="164"/>
      <c r="C281" s="164"/>
      <c r="D281" s="164"/>
      <c r="E281" s="164"/>
      <c r="F281" s="164"/>
      <c r="G281" s="165"/>
    </row>
    <row r="282" spans="1:7" ht="15" customHeight="1">
      <c r="A282" s="177" t="s">
        <v>391</v>
      </c>
      <c r="B282" s="178"/>
      <c r="C282" s="179" t="s">
        <v>392</v>
      </c>
      <c r="D282" s="179" t="s">
        <v>393</v>
      </c>
      <c r="E282" s="179" t="s">
        <v>394</v>
      </c>
      <c r="F282" s="179" t="s">
        <v>395</v>
      </c>
      <c r="G282" s="180" t="s">
        <v>396</v>
      </c>
    </row>
    <row r="283" spans="1:7" ht="15" customHeight="1">
      <c r="A283" s="181" t="s">
        <v>495</v>
      </c>
      <c r="B283" s="182" t="s">
        <v>496</v>
      </c>
      <c r="C283" s="183" t="s">
        <v>80</v>
      </c>
      <c r="D283" s="183" t="s">
        <v>94</v>
      </c>
      <c r="E283" s="184">
        <v>34</v>
      </c>
      <c r="F283" s="185">
        <v>0.87</v>
      </c>
      <c r="G283" s="186">
        <v>29.58</v>
      </c>
    </row>
    <row r="284" spans="1:7" ht="15" customHeight="1">
      <c r="A284" s="187"/>
      <c r="B284" s="188"/>
      <c r="C284" s="188"/>
      <c r="D284" s="188"/>
      <c r="E284" s="189" t="s">
        <v>399</v>
      </c>
      <c r="F284" s="190"/>
      <c r="G284" s="191">
        <v>29.58</v>
      </c>
    </row>
    <row r="285" spans="1:7" ht="15" customHeight="1">
      <c r="A285" s="177" t="s">
        <v>400</v>
      </c>
      <c r="B285" s="178"/>
      <c r="C285" s="179" t="s">
        <v>392</v>
      </c>
      <c r="D285" s="179" t="s">
        <v>393</v>
      </c>
      <c r="E285" s="179" t="s">
        <v>394</v>
      </c>
      <c r="F285" s="179" t="s">
        <v>395</v>
      </c>
      <c r="G285" s="180" t="s">
        <v>396</v>
      </c>
    </row>
    <row r="286" spans="1:7" ht="23.25" customHeight="1">
      <c r="A286" s="181" t="s">
        <v>497</v>
      </c>
      <c r="B286" s="182" t="s">
        <v>498</v>
      </c>
      <c r="C286" s="183" t="s">
        <v>80</v>
      </c>
      <c r="D286" s="183" t="s">
        <v>98</v>
      </c>
      <c r="E286" s="184">
        <v>0.02</v>
      </c>
      <c r="F286" s="185">
        <v>422.37</v>
      </c>
      <c r="G286" s="186">
        <v>8.4499999999999993</v>
      </c>
    </row>
    <row r="287" spans="1:7" ht="16.5">
      <c r="A287" s="181" t="s">
        <v>411</v>
      </c>
      <c r="B287" s="182" t="s">
        <v>412</v>
      </c>
      <c r="C287" s="183" t="s">
        <v>80</v>
      </c>
      <c r="D287" s="183" t="s">
        <v>403</v>
      </c>
      <c r="E287" s="184">
        <v>1</v>
      </c>
      <c r="F287" s="185">
        <v>21.31</v>
      </c>
      <c r="G287" s="186">
        <v>21.31</v>
      </c>
    </row>
    <row r="288" spans="1:7" ht="15" customHeight="1">
      <c r="A288" s="181" t="s">
        <v>401</v>
      </c>
      <c r="B288" s="182" t="s">
        <v>402</v>
      </c>
      <c r="C288" s="183" t="s">
        <v>80</v>
      </c>
      <c r="D288" s="183" t="s">
        <v>403</v>
      </c>
      <c r="E288" s="184">
        <v>0.5</v>
      </c>
      <c r="F288" s="185">
        <v>17.09</v>
      </c>
      <c r="G288" s="186">
        <v>8.5500000000000007</v>
      </c>
    </row>
    <row r="289" spans="1:7" ht="15" customHeight="1">
      <c r="A289" s="187"/>
      <c r="B289" s="188"/>
      <c r="C289" s="188"/>
      <c r="D289" s="188"/>
      <c r="E289" s="189" t="s">
        <v>406</v>
      </c>
      <c r="F289" s="190"/>
      <c r="G289" s="191">
        <v>38.31</v>
      </c>
    </row>
    <row r="290" spans="1:7" ht="15" customHeight="1" thickBot="1">
      <c r="A290" s="192"/>
      <c r="B290" s="193"/>
      <c r="C290" s="193"/>
      <c r="D290" s="193"/>
      <c r="E290" s="194" t="s">
        <v>389</v>
      </c>
      <c r="F290" s="195"/>
      <c r="G290" s="196">
        <v>67.89</v>
      </c>
    </row>
    <row r="291" spans="1:7" ht="9.9499999999999993" customHeight="1" thickTop="1" thickBot="1">
      <c r="A291" s="174"/>
      <c r="B291" s="174"/>
      <c r="C291" s="175" t="s">
        <v>387</v>
      </c>
      <c r="D291" s="176"/>
      <c r="E291" s="174"/>
      <c r="F291" s="174"/>
      <c r="G291" s="174"/>
    </row>
    <row r="292" spans="1:7" ht="20.100000000000001" customHeight="1" thickTop="1">
      <c r="A292" s="163" t="s">
        <v>499</v>
      </c>
      <c r="B292" s="164"/>
      <c r="C292" s="164"/>
      <c r="D292" s="164"/>
      <c r="E292" s="164"/>
      <c r="F292" s="164"/>
      <c r="G292" s="165"/>
    </row>
    <row r="293" spans="1:7" ht="15" customHeight="1">
      <c r="A293" s="177" t="s">
        <v>391</v>
      </c>
      <c r="B293" s="178"/>
      <c r="C293" s="179" t="s">
        <v>392</v>
      </c>
      <c r="D293" s="179" t="s">
        <v>393</v>
      </c>
      <c r="E293" s="179" t="s">
        <v>394</v>
      </c>
      <c r="F293" s="179" t="s">
        <v>395</v>
      </c>
      <c r="G293" s="180" t="s">
        <v>396</v>
      </c>
    </row>
    <row r="294" spans="1:7" ht="15" customHeight="1">
      <c r="A294" s="181" t="s">
        <v>500</v>
      </c>
      <c r="B294" s="182" t="s">
        <v>501</v>
      </c>
      <c r="C294" s="183" t="s">
        <v>80</v>
      </c>
      <c r="D294" s="183" t="s">
        <v>94</v>
      </c>
      <c r="E294" s="184">
        <v>1.4</v>
      </c>
      <c r="F294" s="185">
        <v>1.43</v>
      </c>
      <c r="G294" s="186">
        <v>2</v>
      </c>
    </row>
    <row r="295" spans="1:7" ht="15" customHeight="1">
      <c r="A295" s="181" t="s">
        <v>502</v>
      </c>
      <c r="B295" s="182" t="s">
        <v>503</v>
      </c>
      <c r="C295" s="183" t="s">
        <v>80</v>
      </c>
      <c r="D295" s="183" t="s">
        <v>94</v>
      </c>
      <c r="E295" s="184">
        <v>1.4</v>
      </c>
      <c r="F295" s="185">
        <v>2.3199999999999998</v>
      </c>
      <c r="G295" s="186">
        <v>3.25</v>
      </c>
    </row>
    <row r="296" spans="1:7" ht="15" customHeight="1">
      <c r="A296" s="181" t="s">
        <v>504</v>
      </c>
      <c r="B296" s="182" t="s">
        <v>505</v>
      </c>
      <c r="C296" s="183" t="s">
        <v>80</v>
      </c>
      <c r="D296" s="183" t="s">
        <v>94</v>
      </c>
      <c r="E296" s="184">
        <v>0.56000000000000005</v>
      </c>
      <c r="F296" s="185">
        <v>93.49</v>
      </c>
      <c r="G296" s="186">
        <v>52.35</v>
      </c>
    </row>
    <row r="297" spans="1:7" ht="15" customHeight="1">
      <c r="A297" s="181" t="s">
        <v>506</v>
      </c>
      <c r="B297" s="182" t="s">
        <v>507</v>
      </c>
      <c r="C297" s="183" t="s">
        <v>80</v>
      </c>
      <c r="D297" s="183" t="s">
        <v>108</v>
      </c>
      <c r="E297" s="184">
        <v>0.01</v>
      </c>
      <c r="F297" s="185">
        <v>12.5</v>
      </c>
      <c r="G297" s="186">
        <v>0.13</v>
      </c>
    </row>
    <row r="298" spans="1:7" ht="15" customHeight="1">
      <c r="A298" s="181" t="s">
        <v>508</v>
      </c>
      <c r="B298" s="182" t="s">
        <v>509</v>
      </c>
      <c r="C298" s="183" t="s">
        <v>80</v>
      </c>
      <c r="D298" s="183" t="s">
        <v>94</v>
      </c>
      <c r="E298" s="184">
        <v>1.4</v>
      </c>
      <c r="F298" s="185">
        <v>0.65</v>
      </c>
      <c r="G298" s="186">
        <v>0.91</v>
      </c>
    </row>
    <row r="299" spans="1:7" ht="15" customHeight="1">
      <c r="A299" s="187"/>
      <c r="B299" s="188"/>
      <c r="C299" s="188"/>
      <c r="D299" s="188"/>
      <c r="E299" s="189" t="s">
        <v>399</v>
      </c>
      <c r="F299" s="190"/>
      <c r="G299" s="191">
        <v>58.64</v>
      </c>
    </row>
    <row r="300" spans="1:7" ht="15" customHeight="1">
      <c r="A300" s="177" t="s">
        <v>400</v>
      </c>
      <c r="B300" s="178"/>
      <c r="C300" s="179" t="s">
        <v>392</v>
      </c>
      <c r="D300" s="179" t="s">
        <v>393</v>
      </c>
      <c r="E300" s="179" t="s">
        <v>394</v>
      </c>
      <c r="F300" s="179" t="s">
        <v>395</v>
      </c>
      <c r="G300" s="180" t="s">
        <v>396</v>
      </c>
    </row>
    <row r="301" spans="1:7" ht="15" customHeight="1">
      <c r="A301" s="181" t="s">
        <v>401</v>
      </c>
      <c r="B301" s="182" t="s">
        <v>402</v>
      </c>
      <c r="C301" s="183" t="s">
        <v>80</v>
      </c>
      <c r="D301" s="183" t="s">
        <v>403</v>
      </c>
      <c r="E301" s="184">
        <v>0.5</v>
      </c>
      <c r="F301" s="185">
        <v>17.09</v>
      </c>
      <c r="G301" s="186">
        <v>8.5500000000000007</v>
      </c>
    </row>
    <row r="302" spans="1:7" ht="15" customHeight="1">
      <c r="A302" s="181" t="s">
        <v>510</v>
      </c>
      <c r="B302" s="182" t="s">
        <v>511</v>
      </c>
      <c r="C302" s="183" t="s">
        <v>80</v>
      </c>
      <c r="D302" s="183" t="s">
        <v>403</v>
      </c>
      <c r="E302" s="184">
        <v>0.5</v>
      </c>
      <c r="F302" s="185">
        <v>20.88</v>
      </c>
      <c r="G302" s="186">
        <v>10.44</v>
      </c>
    </row>
    <row r="303" spans="1:7" ht="15" customHeight="1">
      <c r="A303" s="187"/>
      <c r="B303" s="188"/>
      <c r="C303" s="188"/>
      <c r="D303" s="188"/>
      <c r="E303" s="189" t="s">
        <v>406</v>
      </c>
      <c r="F303" s="190"/>
      <c r="G303" s="191">
        <v>18.989999999999998</v>
      </c>
    </row>
    <row r="304" spans="1:7" ht="15" customHeight="1" thickBot="1">
      <c r="A304" s="192"/>
      <c r="B304" s="193"/>
      <c r="C304" s="193"/>
      <c r="D304" s="193"/>
      <c r="E304" s="194" t="s">
        <v>389</v>
      </c>
      <c r="F304" s="195"/>
      <c r="G304" s="196">
        <v>77.63</v>
      </c>
    </row>
    <row r="305" spans="1:7" ht="9.9499999999999993" customHeight="1" thickTop="1" thickBot="1">
      <c r="A305" s="174"/>
      <c r="B305" s="174"/>
      <c r="C305" s="175" t="s">
        <v>387</v>
      </c>
      <c r="D305" s="176"/>
      <c r="E305" s="174"/>
      <c r="F305" s="174"/>
      <c r="G305" s="174"/>
    </row>
    <row r="306" spans="1:7" ht="20.100000000000001" customHeight="1" thickTop="1">
      <c r="A306" s="163" t="s">
        <v>512</v>
      </c>
      <c r="B306" s="164"/>
      <c r="C306" s="164"/>
      <c r="D306" s="164"/>
      <c r="E306" s="164"/>
      <c r="F306" s="164"/>
      <c r="G306" s="165"/>
    </row>
    <row r="307" spans="1:7" ht="9.9499999999999993" customHeight="1">
      <c r="A307" s="166"/>
      <c r="B307" s="167"/>
      <c r="C307" s="167"/>
      <c r="D307" s="167"/>
      <c r="E307" s="167"/>
      <c r="F307" s="167"/>
      <c r="G307" s="168"/>
    </row>
    <row r="308" spans="1:7" ht="15" customHeight="1" thickBot="1">
      <c r="A308" s="192"/>
      <c r="B308" s="193"/>
      <c r="C308" s="193"/>
      <c r="D308" s="193"/>
      <c r="E308" s="194" t="s">
        <v>389</v>
      </c>
      <c r="F308" s="195"/>
      <c r="G308" s="196">
        <v>152</v>
      </c>
    </row>
    <row r="309" spans="1:7" ht="9.9499999999999993" customHeight="1" thickTop="1" thickBot="1">
      <c r="A309" s="174"/>
      <c r="B309" s="174"/>
      <c r="C309" s="175" t="s">
        <v>387</v>
      </c>
      <c r="D309" s="176"/>
      <c r="E309" s="174"/>
      <c r="F309" s="174"/>
      <c r="G309" s="174"/>
    </row>
    <row r="310" spans="1:7" ht="20.100000000000001" customHeight="1" thickTop="1">
      <c r="A310" s="163" t="s">
        <v>513</v>
      </c>
      <c r="B310" s="164"/>
      <c r="C310" s="164"/>
      <c r="D310" s="164"/>
      <c r="E310" s="164"/>
      <c r="F310" s="164"/>
      <c r="G310" s="165"/>
    </row>
    <row r="311" spans="1:7" ht="15" customHeight="1">
      <c r="A311" s="177" t="s">
        <v>391</v>
      </c>
      <c r="B311" s="178"/>
      <c r="C311" s="179" t="s">
        <v>392</v>
      </c>
      <c r="D311" s="179" t="s">
        <v>393</v>
      </c>
      <c r="E311" s="179" t="s">
        <v>394</v>
      </c>
      <c r="F311" s="179" t="s">
        <v>395</v>
      </c>
      <c r="G311" s="180" t="s">
        <v>396</v>
      </c>
    </row>
    <row r="312" spans="1:7" ht="15" customHeight="1">
      <c r="A312" s="181" t="s">
        <v>514</v>
      </c>
      <c r="B312" s="182" t="s">
        <v>515</v>
      </c>
      <c r="C312" s="183" t="s">
        <v>80</v>
      </c>
      <c r="D312" s="183" t="s">
        <v>108</v>
      </c>
      <c r="E312" s="184">
        <v>0.04</v>
      </c>
      <c r="F312" s="185">
        <v>16.72</v>
      </c>
      <c r="G312" s="186">
        <v>0.67</v>
      </c>
    </row>
    <row r="313" spans="1:7" ht="15" customHeight="1">
      <c r="A313" s="181" t="s">
        <v>516</v>
      </c>
      <c r="B313" s="182" t="s">
        <v>517</v>
      </c>
      <c r="C313" s="183" t="s">
        <v>80</v>
      </c>
      <c r="D313" s="183" t="s">
        <v>150</v>
      </c>
      <c r="E313" s="184">
        <v>0.12</v>
      </c>
      <c r="F313" s="185">
        <v>114.3</v>
      </c>
      <c r="G313" s="186">
        <v>13.72</v>
      </c>
    </row>
    <row r="314" spans="1:7" ht="15" customHeight="1">
      <c r="A314" s="181" t="s">
        <v>518</v>
      </c>
      <c r="B314" s="182" t="s">
        <v>519</v>
      </c>
      <c r="C314" s="183" t="s">
        <v>80</v>
      </c>
      <c r="D314" s="183" t="s">
        <v>150</v>
      </c>
      <c r="E314" s="184">
        <v>4.2000000000000003E-2</v>
      </c>
      <c r="F314" s="185">
        <v>285</v>
      </c>
      <c r="G314" s="186">
        <v>11.97</v>
      </c>
    </row>
    <row r="315" spans="1:7" ht="15" customHeight="1">
      <c r="A315" s="181" t="s">
        <v>520</v>
      </c>
      <c r="B315" s="182" t="s">
        <v>521</v>
      </c>
      <c r="C315" s="183" t="s">
        <v>80</v>
      </c>
      <c r="D315" s="183" t="s">
        <v>108</v>
      </c>
      <c r="E315" s="184">
        <v>0.05</v>
      </c>
      <c r="F315" s="185">
        <v>16.829999999999998</v>
      </c>
      <c r="G315" s="186">
        <v>0.84</v>
      </c>
    </row>
    <row r="316" spans="1:7" ht="15" customHeight="1">
      <c r="A316" s="187"/>
      <c r="B316" s="188"/>
      <c r="C316" s="188"/>
      <c r="D316" s="188"/>
      <c r="E316" s="189" t="s">
        <v>399</v>
      </c>
      <c r="F316" s="190"/>
      <c r="G316" s="191">
        <v>27.2</v>
      </c>
    </row>
    <row r="317" spans="1:7" ht="15" customHeight="1">
      <c r="A317" s="177" t="s">
        <v>400</v>
      </c>
      <c r="B317" s="178"/>
      <c r="C317" s="179" t="s">
        <v>392</v>
      </c>
      <c r="D317" s="179" t="s">
        <v>393</v>
      </c>
      <c r="E317" s="179" t="s">
        <v>394</v>
      </c>
      <c r="F317" s="179" t="s">
        <v>395</v>
      </c>
      <c r="G317" s="180" t="s">
        <v>396</v>
      </c>
    </row>
    <row r="318" spans="1:7" ht="16.5">
      <c r="A318" s="181" t="s">
        <v>522</v>
      </c>
      <c r="B318" s="182" t="s">
        <v>474</v>
      </c>
      <c r="C318" s="183" t="s">
        <v>80</v>
      </c>
      <c r="D318" s="183" t="s">
        <v>403</v>
      </c>
      <c r="E318" s="184">
        <v>0.5</v>
      </c>
      <c r="F318" s="185">
        <v>17.41</v>
      </c>
      <c r="G318" s="186">
        <v>8.7100000000000009</v>
      </c>
    </row>
    <row r="319" spans="1:7" ht="16.5">
      <c r="A319" s="181" t="s">
        <v>523</v>
      </c>
      <c r="B319" s="182" t="s">
        <v>524</v>
      </c>
      <c r="C319" s="183" t="s">
        <v>80</v>
      </c>
      <c r="D319" s="183" t="s">
        <v>403</v>
      </c>
      <c r="E319" s="184">
        <v>0.8</v>
      </c>
      <c r="F319" s="185">
        <v>20.239999999999998</v>
      </c>
      <c r="G319" s="186">
        <v>16.190000000000001</v>
      </c>
    </row>
    <row r="320" spans="1:7" ht="15" customHeight="1">
      <c r="A320" s="187"/>
      <c r="B320" s="188"/>
      <c r="C320" s="188"/>
      <c r="D320" s="188"/>
      <c r="E320" s="189" t="s">
        <v>406</v>
      </c>
      <c r="F320" s="190"/>
      <c r="G320" s="191">
        <v>24.9</v>
      </c>
    </row>
    <row r="321" spans="1:7" ht="15" customHeight="1" thickBot="1">
      <c r="A321" s="192"/>
      <c r="B321" s="193"/>
      <c r="C321" s="193"/>
      <c r="D321" s="193"/>
      <c r="E321" s="194" t="s">
        <v>389</v>
      </c>
      <c r="F321" s="195"/>
      <c r="G321" s="196">
        <v>52.1</v>
      </c>
    </row>
    <row r="322" spans="1:7" ht="9.9499999999999993" customHeight="1" thickTop="1" thickBot="1">
      <c r="A322" s="174"/>
      <c r="B322" s="174"/>
      <c r="C322" s="175" t="s">
        <v>387</v>
      </c>
      <c r="D322" s="176"/>
      <c r="E322" s="174"/>
      <c r="F322" s="174"/>
      <c r="G322" s="174"/>
    </row>
    <row r="323" spans="1:7" ht="20.100000000000001" customHeight="1" thickTop="1">
      <c r="A323" s="163" t="s">
        <v>525</v>
      </c>
      <c r="B323" s="164"/>
      <c r="C323" s="164"/>
      <c r="D323" s="164"/>
      <c r="E323" s="164"/>
      <c r="F323" s="164"/>
      <c r="G323" s="165"/>
    </row>
    <row r="324" spans="1:7" ht="15" customHeight="1">
      <c r="A324" s="177" t="s">
        <v>391</v>
      </c>
      <c r="B324" s="178"/>
      <c r="C324" s="179" t="s">
        <v>392</v>
      </c>
      <c r="D324" s="179" t="s">
        <v>393</v>
      </c>
      <c r="E324" s="179" t="s">
        <v>394</v>
      </c>
      <c r="F324" s="179" t="s">
        <v>395</v>
      </c>
      <c r="G324" s="180" t="s">
        <v>396</v>
      </c>
    </row>
    <row r="325" spans="1:7" ht="15" customHeight="1">
      <c r="A325" s="181" t="s">
        <v>526</v>
      </c>
      <c r="B325" s="182" t="s">
        <v>527</v>
      </c>
      <c r="C325" s="183" t="s">
        <v>80</v>
      </c>
      <c r="D325" s="183" t="s">
        <v>94</v>
      </c>
      <c r="E325" s="184">
        <v>0.5</v>
      </c>
      <c r="F325" s="185">
        <v>1</v>
      </c>
      <c r="G325" s="186">
        <v>0.5</v>
      </c>
    </row>
    <row r="326" spans="1:7" ht="15" customHeight="1">
      <c r="A326" s="181" t="s">
        <v>528</v>
      </c>
      <c r="B326" s="182" t="s">
        <v>529</v>
      </c>
      <c r="C326" s="183" t="s">
        <v>80</v>
      </c>
      <c r="D326" s="183" t="s">
        <v>530</v>
      </c>
      <c r="E326" s="184">
        <v>0.15</v>
      </c>
      <c r="F326" s="185">
        <v>47</v>
      </c>
      <c r="G326" s="186">
        <v>7.05</v>
      </c>
    </row>
    <row r="327" spans="1:7" ht="15" customHeight="1">
      <c r="A327" s="187"/>
      <c r="B327" s="188"/>
      <c r="C327" s="188"/>
      <c r="D327" s="188"/>
      <c r="E327" s="189" t="s">
        <v>399</v>
      </c>
      <c r="F327" s="190"/>
      <c r="G327" s="191">
        <v>7.55</v>
      </c>
    </row>
    <row r="328" spans="1:7" ht="15" customHeight="1">
      <c r="A328" s="177" t="s">
        <v>400</v>
      </c>
      <c r="B328" s="178"/>
      <c r="C328" s="179" t="s">
        <v>392</v>
      </c>
      <c r="D328" s="179" t="s">
        <v>393</v>
      </c>
      <c r="E328" s="179" t="s">
        <v>394</v>
      </c>
      <c r="F328" s="179" t="s">
        <v>395</v>
      </c>
      <c r="G328" s="180" t="s">
        <v>396</v>
      </c>
    </row>
    <row r="329" spans="1:7" ht="15" customHeight="1">
      <c r="A329" s="181" t="s">
        <v>408</v>
      </c>
      <c r="B329" s="182" t="s">
        <v>409</v>
      </c>
      <c r="C329" s="183" t="s">
        <v>80</v>
      </c>
      <c r="D329" s="183" t="s">
        <v>403</v>
      </c>
      <c r="E329" s="184">
        <v>0.35</v>
      </c>
      <c r="F329" s="185">
        <v>22.38</v>
      </c>
      <c r="G329" s="186">
        <v>7.83</v>
      </c>
    </row>
    <row r="330" spans="1:7" ht="15" customHeight="1">
      <c r="A330" s="181" t="s">
        <v>401</v>
      </c>
      <c r="B330" s="182" t="s">
        <v>402</v>
      </c>
      <c r="C330" s="183" t="s">
        <v>80</v>
      </c>
      <c r="D330" s="183" t="s">
        <v>403</v>
      </c>
      <c r="E330" s="184">
        <v>0.35</v>
      </c>
      <c r="F330" s="185">
        <v>17.09</v>
      </c>
      <c r="G330" s="186">
        <v>5.98</v>
      </c>
    </row>
    <row r="331" spans="1:7" ht="15" customHeight="1">
      <c r="A331" s="187"/>
      <c r="B331" s="188"/>
      <c r="C331" s="188"/>
      <c r="D331" s="188"/>
      <c r="E331" s="189" t="s">
        <v>406</v>
      </c>
      <c r="F331" s="190"/>
      <c r="G331" s="191">
        <v>13.81</v>
      </c>
    </row>
    <row r="332" spans="1:7" ht="15" customHeight="1" thickBot="1">
      <c r="A332" s="192"/>
      <c r="B332" s="193"/>
      <c r="C332" s="193"/>
      <c r="D332" s="193"/>
      <c r="E332" s="194" t="s">
        <v>389</v>
      </c>
      <c r="F332" s="195"/>
      <c r="G332" s="196">
        <v>21.36</v>
      </c>
    </row>
    <row r="333" spans="1:7" ht="9.9499999999999993" customHeight="1" thickTop="1" thickBot="1">
      <c r="A333" s="174"/>
      <c r="B333" s="174"/>
      <c r="C333" s="175" t="s">
        <v>387</v>
      </c>
      <c r="D333" s="176"/>
      <c r="E333" s="174"/>
      <c r="F333" s="174"/>
      <c r="G333" s="174"/>
    </row>
    <row r="334" spans="1:7" ht="31.5" customHeight="1" thickTop="1">
      <c r="A334" s="163" t="s">
        <v>531</v>
      </c>
      <c r="B334" s="164"/>
      <c r="C334" s="164"/>
      <c r="D334" s="164"/>
      <c r="E334" s="164"/>
      <c r="F334" s="164"/>
      <c r="G334" s="165"/>
    </row>
    <row r="335" spans="1:7" ht="15" customHeight="1">
      <c r="A335" s="177" t="s">
        <v>391</v>
      </c>
      <c r="B335" s="178"/>
      <c r="C335" s="179" t="s">
        <v>392</v>
      </c>
      <c r="D335" s="179" t="s">
        <v>393</v>
      </c>
      <c r="E335" s="179" t="s">
        <v>394</v>
      </c>
      <c r="F335" s="179" t="s">
        <v>395</v>
      </c>
      <c r="G335" s="180" t="s">
        <v>396</v>
      </c>
    </row>
    <row r="336" spans="1:7" ht="15" customHeight="1">
      <c r="A336" s="181" t="s">
        <v>532</v>
      </c>
      <c r="B336" s="182" t="s">
        <v>533</v>
      </c>
      <c r="C336" s="183" t="s">
        <v>75</v>
      </c>
      <c r="D336" s="183" t="s">
        <v>534</v>
      </c>
      <c r="E336" s="184">
        <v>0.33</v>
      </c>
      <c r="F336" s="185">
        <v>24.92</v>
      </c>
      <c r="G336" s="186">
        <v>8.2200000000000006</v>
      </c>
    </row>
    <row r="337" spans="1:7" ht="15" customHeight="1">
      <c r="A337" s="187"/>
      <c r="B337" s="188"/>
      <c r="C337" s="188"/>
      <c r="D337" s="188"/>
      <c r="E337" s="189" t="s">
        <v>399</v>
      </c>
      <c r="F337" s="190"/>
      <c r="G337" s="191">
        <v>8.2200000000000006</v>
      </c>
    </row>
    <row r="338" spans="1:7" ht="15" customHeight="1">
      <c r="A338" s="177" t="s">
        <v>400</v>
      </c>
      <c r="B338" s="178"/>
      <c r="C338" s="179" t="s">
        <v>392</v>
      </c>
      <c r="D338" s="179" t="s">
        <v>393</v>
      </c>
      <c r="E338" s="179" t="s">
        <v>394</v>
      </c>
      <c r="F338" s="179" t="s">
        <v>395</v>
      </c>
      <c r="G338" s="180" t="s">
        <v>396</v>
      </c>
    </row>
    <row r="339" spans="1:7" ht="16.5">
      <c r="A339" s="181" t="s">
        <v>535</v>
      </c>
      <c r="B339" s="182" t="s">
        <v>409</v>
      </c>
      <c r="C339" s="183" t="s">
        <v>75</v>
      </c>
      <c r="D339" s="183" t="s">
        <v>403</v>
      </c>
      <c r="E339" s="184">
        <v>0.187</v>
      </c>
      <c r="F339" s="185">
        <v>22.38</v>
      </c>
      <c r="G339" s="186">
        <v>4.18</v>
      </c>
    </row>
    <row r="340" spans="1:7" ht="16.5">
      <c r="A340" s="181" t="s">
        <v>420</v>
      </c>
      <c r="B340" s="182" t="s">
        <v>402</v>
      </c>
      <c r="C340" s="183" t="s">
        <v>75</v>
      </c>
      <c r="D340" s="183" t="s">
        <v>403</v>
      </c>
      <c r="E340" s="184">
        <v>6.9000000000000006E-2</v>
      </c>
      <c r="F340" s="185">
        <v>17.09</v>
      </c>
      <c r="G340" s="186">
        <v>1.17</v>
      </c>
    </row>
    <row r="341" spans="1:7" ht="15" customHeight="1">
      <c r="A341" s="187"/>
      <c r="B341" s="188"/>
      <c r="C341" s="188"/>
      <c r="D341" s="188"/>
      <c r="E341" s="189" t="s">
        <v>406</v>
      </c>
      <c r="F341" s="190"/>
      <c r="G341" s="191">
        <v>5.35</v>
      </c>
    </row>
    <row r="342" spans="1:7" ht="15" customHeight="1" thickBot="1">
      <c r="A342" s="192"/>
      <c r="B342" s="193"/>
      <c r="C342" s="193"/>
      <c r="D342" s="193"/>
      <c r="E342" s="194" t="s">
        <v>389</v>
      </c>
      <c r="F342" s="195"/>
      <c r="G342" s="196">
        <v>13.57</v>
      </c>
    </row>
    <row r="343" spans="1:7" ht="9.9499999999999993" customHeight="1" thickTop="1" thickBot="1">
      <c r="A343" s="174"/>
      <c r="B343" s="174"/>
      <c r="C343" s="175" t="s">
        <v>387</v>
      </c>
      <c r="D343" s="176"/>
      <c r="E343" s="174"/>
      <c r="F343" s="174"/>
      <c r="G343" s="174"/>
    </row>
    <row r="344" spans="1:7" ht="20.100000000000001" customHeight="1" thickTop="1">
      <c r="A344" s="163" t="s">
        <v>536</v>
      </c>
      <c r="B344" s="164"/>
      <c r="C344" s="164"/>
      <c r="D344" s="164"/>
      <c r="E344" s="164"/>
      <c r="F344" s="164"/>
      <c r="G344" s="165"/>
    </row>
    <row r="345" spans="1:7" ht="15" customHeight="1">
      <c r="A345" s="177" t="s">
        <v>391</v>
      </c>
      <c r="B345" s="178"/>
      <c r="C345" s="179" t="s">
        <v>392</v>
      </c>
      <c r="D345" s="179" t="s">
        <v>393</v>
      </c>
      <c r="E345" s="179" t="s">
        <v>394</v>
      </c>
      <c r="F345" s="179" t="s">
        <v>395</v>
      </c>
      <c r="G345" s="180" t="s">
        <v>396</v>
      </c>
    </row>
    <row r="346" spans="1:7" ht="15" customHeight="1">
      <c r="A346" s="181" t="s">
        <v>537</v>
      </c>
      <c r="B346" s="182" t="s">
        <v>538</v>
      </c>
      <c r="C346" s="183" t="s">
        <v>80</v>
      </c>
      <c r="D346" s="183" t="s">
        <v>530</v>
      </c>
      <c r="E346" s="184">
        <v>0.04</v>
      </c>
      <c r="F346" s="185">
        <v>106.9</v>
      </c>
      <c r="G346" s="186">
        <v>4.28</v>
      </c>
    </row>
    <row r="347" spans="1:7" ht="15" customHeight="1">
      <c r="A347" s="181" t="s">
        <v>539</v>
      </c>
      <c r="B347" s="182" t="s">
        <v>540</v>
      </c>
      <c r="C347" s="183" t="s">
        <v>80</v>
      </c>
      <c r="D347" s="183" t="s">
        <v>530</v>
      </c>
      <c r="E347" s="184">
        <v>0.04</v>
      </c>
      <c r="F347" s="185">
        <v>117.75</v>
      </c>
      <c r="G347" s="186">
        <v>4.71</v>
      </c>
    </row>
    <row r="348" spans="1:7" ht="15" customHeight="1">
      <c r="A348" s="181" t="s">
        <v>541</v>
      </c>
      <c r="B348" s="182" t="s">
        <v>542</v>
      </c>
      <c r="C348" s="183" t="s">
        <v>80</v>
      </c>
      <c r="D348" s="183" t="s">
        <v>94</v>
      </c>
      <c r="E348" s="184">
        <v>0.4</v>
      </c>
      <c r="F348" s="185">
        <v>1</v>
      </c>
      <c r="G348" s="186">
        <v>0.4</v>
      </c>
    </row>
    <row r="349" spans="1:7" ht="15" customHeight="1">
      <c r="A349" s="181" t="s">
        <v>543</v>
      </c>
      <c r="B349" s="182" t="s">
        <v>544</v>
      </c>
      <c r="C349" s="183" t="s">
        <v>80</v>
      </c>
      <c r="D349" s="183" t="s">
        <v>530</v>
      </c>
      <c r="E349" s="184">
        <v>0.01</v>
      </c>
      <c r="F349" s="185">
        <v>49.48</v>
      </c>
      <c r="G349" s="186">
        <v>0.49</v>
      </c>
    </row>
    <row r="350" spans="1:7" ht="15" customHeight="1">
      <c r="A350" s="187"/>
      <c r="B350" s="188"/>
      <c r="C350" s="188"/>
      <c r="D350" s="188"/>
      <c r="E350" s="189" t="s">
        <v>399</v>
      </c>
      <c r="F350" s="190"/>
      <c r="G350" s="191">
        <v>9.8800000000000008</v>
      </c>
    </row>
    <row r="351" spans="1:7" ht="15" customHeight="1">
      <c r="A351" s="177" t="s">
        <v>400</v>
      </c>
      <c r="B351" s="178"/>
      <c r="C351" s="179" t="s">
        <v>392</v>
      </c>
      <c r="D351" s="179" t="s">
        <v>393</v>
      </c>
      <c r="E351" s="179" t="s">
        <v>394</v>
      </c>
      <c r="F351" s="179" t="s">
        <v>395</v>
      </c>
      <c r="G351" s="180" t="s">
        <v>396</v>
      </c>
    </row>
    <row r="352" spans="1:7" ht="15" customHeight="1">
      <c r="A352" s="181" t="s">
        <v>408</v>
      </c>
      <c r="B352" s="182" t="s">
        <v>409</v>
      </c>
      <c r="C352" s="183" t="s">
        <v>80</v>
      </c>
      <c r="D352" s="183" t="s">
        <v>403</v>
      </c>
      <c r="E352" s="184">
        <v>0.4</v>
      </c>
      <c r="F352" s="185">
        <v>22.38</v>
      </c>
      <c r="G352" s="186">
        <v>8.9499999999999993</v>
      </c>
    </row>
    <row r="353" spans="1:7" ht="15" customHeight="1">
      <c r="A353" s="181" t="s">
        <v>401</v>
      </c>
      <c r="B353" s="182" t="s">
        <v>402</v>
      </c>
      <c r="C353" s="183" t="s">
        <v>80</v>
      </c>
      <c r="D353" s="183" t="s">
        <v>403</v>
      </c>
      <c r="E353" s="184">
        <v>0.35</v>
      </c>
      <c r="F353" s="185">
        <v>17.09</v>
      </c>
      <c r="G353" s="186">
        <v>5.98</v>
      </c>
    </row>
    <row r="354" spans="1:7" ht="15" customHeight="1">
      <c r="A354" s="187"/>
      <c r="B354" s="188"/>
      <c r="C354" s="188"/>
      <c r="D354" s="188"/>
      <c r="E354" s="189" t="s">
        <v>406</v>
      </c>
      <c r="F354" s="190"/>
      <c r="G354" s="191">
        <v>14.93</v>
      </c>
    </row>
    <row r="355" spans="1:7" ht="15" customHeight="1" thickBot="1">
      <c r="A355" s="192"/>
      <c r="B355" s="193"/>
      <c r="C355" s="193"/>
      <c r="D355" s="193"/>
      <c r="E355" s="194" t="s">
        <v>389</v>
      </c>
      <c r="F355" s="195"/>
      <c r="G355" s="196">
        <v>24.81</v>
      </c>
    </row>
    <row r="356" spans="1:7" ht="9.9499999999999993" customHeight="1" thickTop="1" thickBot="1">
      <c r="A356" s="174"/>
      <c r="B356" s="174"/>
      <c r="C356" s="175" t="s">
        <v>387</v>
      </c>
      <c r="D356" s="176"/>
      <c r="E356" s="174"/>
      <c r="F356" s="174"/>
      <c r="G356" s="174"/>
    </row>
    <row r="357" spans="1:7" ht="49.5" customHeight="1" thickTop="1">
      <c r="A357" s="163" t="s">
        <v>545</v>
      </c>
      <c r="B357" s="164"/>
      <c r="C357" s="164"/>
      <c r="D357" s="164"/>
      <c r="E357" s="164"/>
      <c r="F357" s="164"/>
      <c r="G357" s="165"/>
    </row>
    <row r="358" spans="1:7" ht="15" customHeight="1">
      <c r="A358" s="177" t="s">
        <v>400</v>
      </c>
      <c r="B358" s="178"/>
      <c r="C358" s="179" t="s">
        <v>392</v>
      </c>
      <c r="D358" s="179" t="s">
        <v>393</v>
      </c>
      <c r="E358" s="179" t="s">
        <v>394</v>
      </c>
      <c r="F358" s="179" t="s">
        <v>395</v>
      </c>
      <c r="G358" s="180" t="s">
        <v>396</v>
      </c>
    </row>
    <row r="359" spans="1:7" ht="33">
      <c r="A359" s="181" t="s">
        <v>546</v>
      </c>
      <c r="B359" s="182" t="s">
        <v>547</v>
      </c>
      <c r="C359" s="183" t="s">
        <v>75</v>
      </c>
      <c r="D359" s="183" t="s">
        <v>94</v>
      </c>
      <c r="E359" s="184">
        <v>1</v>
      </c>
      <c r="F359" s="185">
        <v>286.85000000000002</v>
      </c>
      <c r="G359" s="186">
        <v>286.85000000000002</v>
      </c>
    </row>
    <row r="360" spans="1:7" ht="49.5">
      <c r="A360" s="181" t="s">
        <v>548</v>
      </c>
      <c r="B360" s="182" t="s">
        <v>549</v>
      </c>
      <c r="C360" s="183" t="s">
        <v>75</v>
      </c>
      <c r="D360" s="183" t="s">
        <v>94</v>
      </c>
      <c r="E360" s="184">
        <v>1</v>
      </c>
      <c r="F360" s="185">
        <v>294.45999999999998</v>
      </c>
      <c r="G360" s="186">
        <v>294.45999999999998</v>
      </c>
    </row>
    <row r="361" spans="1:7" ht="20.100000000000001" customHeight="1">
      <c r="A361" s="181" t="s">
        <v>550</v>
      </c>
      <c r="B361" s="182" t="s">
        <v>551</v>
      </c>
      <c r="C361" s="183" t="s">
        <v>75</v>
      </c>
      <c r="D361" s="183" t="s">
        <v>90</v>
      </c>
      <c r="E361" s="184">
        <v>9.6</v>
      </c>
      <c r="F361" s="185">
        <v>7.56</v>
      </c>
      <c r="G361" s="186">
        <v>72.569999999999993</v>
      </c>
    </row>
    <row r="362" spans="1:7" ht="15" customHeight="1">
      <c r="A362" s="187"/>
      <c r="B362" s="188"/>
      <c r="C362" s="188"/>
      <c r="D362" s="188"/>
      <c r="E362" s="189" t="s">
        <v>406</v>
      </c>
      <c r="F362" s="190"/>
      <c r="G362" s="191">
        <v>653.88</v>
      </c>
    </row>
    <row r="363" spans="1:7" ht="15" customHeight="1" thickBot="1">
      <c r="A363" s="192"/>
      <c r="B363" s="193"/>
      <c r="C363" s="193"/>
      <c r="D363" s="193"/>
      <c r="E363" s="194" t="s">
        <v>389</v>
      </c>
      <c r="F363" s="195"/>
      <c r="G363" s="196">
        <v>653.88</v>
      </c>
    </row>
    <row r="364" spans="1:7" ht="9.9499999999999993" customHeight="1" thickTop="1" thickBot="1">
      <c r="A364" s="174"/>
      <c r="B364" s="174"/>
      <c r="C364" s="175" t="s">
        <v>387</v>
      </c>
      <c r="D364" s="176"/>
      <c r="E364" s="174"/>
      <c r="F364" s="174"/>
      <c r="G364" s="174"/>
    </row>
    <row r="365" spans="1:7" ht="33" customHeight="1" thickTop="1">
      <c r="A365" s="163" t="s">
        <v>552</v>
      </c>
      <c r="B365" s="164"/>
      <c r="C365" s="164"/>
      <c r="D365" s="164"/>
      <c r="E365" s="164"/>
      <c r="F365" s="164"/>
      <c r="G365" s="165"/>
    </row>
    <row r="366" spans="1:7" ht="15" customHeight="1">
      <c r="A366" s="177" t="s">
        <v>400</v>
      </c>
      <c r="B366" s="178"/>
      <c r="C366" s="179" t="s">
        <v>392</v>
      </c>
      <c r="D366" s="179" t="s">
        <v>393</v>
      </c>
      <c r="E366" s="179" t="s">
        <v>394</v>
      </c>
      <c r="F366" s="179" t="s">
        <v>395</v>
      </c>
      <c r="G366" s="180" t="s">
        <v>396</v>
      </c>
    </row>
    <row r="367" spans="1:7" ht="33">
      <c r="A367" s="181" t="s">
        <v>546</v>
      </c>
      <c r="B367" s="182" t="s">
        <v>547</v>
      </c>
      <c r="C367" s="183" t="s">
        <v>75</v>
      </c>
      <c r="D367" s="183" t="s">
        <v>94</v>
      </c>
      <c r="E367" s="184">
        <v>1</v>
      </c>
      <c r="F367" s="185">
        <v>286.85000000000002</v>
      </c>
      <c r="G367" s="186">
        <v>286.85000000000002</v>
      </c>
    </row>
    <row r="368" spans="1:7" ht="49.5">
      <c r="A368" s="181" t="s">
        <v>553</v>
      </c>
      <c r="B368" s="182" t="s">
        <v>554</v>
      </c>
      <c r="C368" s="183" t="s">
        <v>75</v>
      </c>
      <c r="D368" s="183" t="s">
        <v>94</v>
      </c>
      <c r="E368" s="184">
        <v>1</v>
      </c>
      <c r="F368" s="185">
        <v>379.69</v>
      </c>
      <c r="G368" s="186">
        <v>379.69</v>
      </c>
    </row>
    <row r="369" spans="1:7" ht="49.5">
      <c r="A369" s="181" t="s">
        <v>555</v>
      </c>
      <c r="B369" s="182" t="s">
        <v>556</v>
      </c>
      <c r="C369" s="183" t="s">
        <v>75</v>
      </c>
      <c r="D369" s="183" t="s">
        <v>94</v>
      </c>
      <c r="E369" s="184">
        <v>1</v>
      </c>
      <c r="F369" s="185">
        <v>150.32</v>
      </c>
      <c r="G369" s="186">
        <v>150.32</v>
      </c>
    </row>
    <row r="370" spans="1:7" ht="33">
      <c r="A370" s="181" t="s">
        <v>550</v>
      </c>
      <c r="B370" s="182" t="s">
        <v>551</v>
      </c>
      <c r="C370" s="183" t="s">
        <v>75</v>
      </c>
      <c r="D370" s="183" t="s">
        <v>90</v>
      </c>
      <c r="E370" s="184">
        <v>10.199999999999999</v>
      </c>
      <c r="F370" s="185">
        <v>7.56</v>
      </c>
      <c r="G370" s="186">
        <v>77.11</v>
      </c>
    </row>
    <row r="371" spans="1:7" ht="15" customHeight="1">
      <c r="A371" s="187"/>
      <c r="B371" s="188"/>
      <c r="C371" s="188"/>
      <c r="D371" s="188"/>
      <c r="E371" s="189" t="s">
        <v>406</v>
      </c>
      <c r="F371" s="190"/>
      <c r="G371" s="191">
        <v>893.97</v>
      </c>
    </row>
    <row r="372" spans="1:7" ht="15" customHeight="1" thickBot="1">
      <c r="A372" s="192"/>
      <c r="B372" s="193"/>
      <c r="C372" s="193"/>
      <c r="D372" s="193"/>
      <c r="E372" s="194" t="s">
        <v>389</v>
      </c>
      <c r="F372" s="195"/>
      <c r="G372" s="196">
        <v>893.97</v>
      </c>
    </row>
    <row r="373" spans="1:7" ht="9.9499999999999993" customHeight="1" thickTop="1" thickBot="1">
      <c r="A373" s="174"/>
      <c r="B373" s="174"/>
      <c r="C373" s="175" t="s">
        <v>387</v>
      </c>
      <c r="D373" s="176"/>
      <c r="E373" s="174"/>
      <c r="F373" s="174"/>
      <c r="G373" s="174"/>
    </row>
    <row r="374" spans="1:7" ht="20.100000000000001" customHeight="1" thickTop="1">
      <c r="A374" s="163" t="s">
        <v>557</v>
      </c>
      <c r="B374" s="164"/>
      <c r="C374" s="164"/>
      <c r="D374" s="164"/>
      <c r="E374" s="164"/>
      <c r="F374" s="164"/>
      <c r="G374" s="165"/>
    </row>
    <row r="375" spans="1:7" ht="15" customHeight="1">
      <c r="A375" s="177" t="s">
        <v>391</v>
      </c>
      <c r="B375" s="178"/>
      <c r="C375" s="179" t="s">
        <v>392</v>
      </c>
      <c r="D375" s="179" t="s">
        <v>393</v>
      </c>
      <c r="E375" s="179" t="s">
        <v>394</v>
      </c>
      <c r="F375" s="179" t="s">
        <v>395</v>
      </c>
      <c r="G375" s="180" t="s">
        <v>396</v>
      </c>
    </row>
    <row r="376" spans="1:7" ht="16.5">
      <c r="A376" s="181" t="s">
        <v>558</v>
      </c>
      <c r="B376" s="182" t="s">
        <v>559</v>
      </c>
      <c r="C376" s="183" t="s">
        <v>80</v>
      </c>
      <c r="D376" s="183" t="s">
        <v>94</v>
      </c>
      <c r="E376" s="184">
        <v>7</v>
      </c>
      <c r="F376" s="185">
        <v>17.2</v>
      </c>
      <c r="G376" s="186">
        <v>120.4</v>
      </c>
    </row>
    <row r="377" spans="1:7" ht="15" customHeight="1">
      <c r="A377" s="187"/>
      <c r="B377" s="188"/>
      <c r="C377" s="188"/>
      <c r="D377" s="188"/>
      <c r="E377" s="189" t="s">
        <v>399</v>
      </c>
      <c r="F377" s="190"/>
      <c r="G377" s="191">
        <v>120.4</v>
      </c>
    </row>
    <row r="378" spans="1:7" ht="15" customHeight="1">
      <c r="A378" s="177" t="s">
        <v>400</v>
      </c>
      <c r="B378" s="178"/>
      <c r="C378" s="179" t="s">
        <v>392</v>
      </c>
      <c r="D378" s="179" t="s">
        <v>393</v>
      </c>
      <c r="E378" s="179" t="s">
        <v>394</v>
      </c>
      <c r="F378" s="179" t="s">
        <v>395</v>
      </c>
      <c r="G378" s="180" t="s">
        <v>396</v>
      </c>
    </row>
    <row r="379" spans="1:7" ht="15" customHeight="1">
      <c r="A379" s="181" t="s">
        <v>560</v>
      </c>
      <c r="B379" s="182" t="s">
        <v>561</v>
      </c>
      <c r="C379" s="183" t="s">
        <v>80</v>
      </c>
      <c r="D379" s="183" t="s">
        <v>98</v>
      </c>
      <c r="E379" s="184">
        <v>1.4999999999999999E-2</v>
      </c>
      <c r="F379" s="185">
        <v>495.22</v>
      </c>
      <c r="G379" s="186">
        <v>7.43</v>
      </c>
    </row>
    <row r="380" spans="1:7" ht="16.5">
      <c r="A380" s="181" t="s">
        <v>460</v>
      </c>
      <c r="B380" s="182" t="s">
        <v>461</v>
      </c>
      <c r="C380" s="183" t="s">
        <v>80</v>
      </c>
      <c r="D380" s="183" t="s">
        <v>403</v>
      </c>
      <c r="E380" s="184">
        <v>0.6</v>
      </c>
      <c r="F380" s="185">
        <v>17.13</v>
      </c>
      <c r="G380" s="186">
        <v>10.28</v>
      </c>
    </row>
    <row r="381" spans="1:7" ht="15" customHeight="1">
      <c r="A381" s="181" t="s">
        <v>411</v>
      </c>
      <c r="B381" s="182" t="s">
        <v>412</v>
      </c>
      <c r="C381" s="183" t="s">
        <v>80</v>
      </c>
      <c r="D381" s="183" t="s">
        <v>403</v>
      </c>
      <c r="E381" s="184">
        <v>0.6</v>
      </c>
      <c r="F381" s="185">
        <v>21.31</v>
      </c>
      <c r="G381" s="186">
        <v>12.79</v>
      </c>
    </row>
    <row r="382" spans="1:7" ht="15" customHeight="1">
      <c r="A382" s="187"/>
      <c r="B382" s="188"/>
      <c r="C382" s="188"/>
      <c r="D382" s="188"/>
      <c r="E382" s="189" t="s">
        <v>406</v>
      </c>
      <c r="F382" s="190"/>
      <c r="G382" s="191">
        <v>30.5</v>
      </c>
    </row>
    <row r="383" spans="1:7" ht="15" customHeight="1" thickBot="1">
      <c r="A383" s="192"/>
      <c r="B383" s="193"/>
      <c r="C383" s="193"/>
      <c r="D383" s="193"/>
      <c r="E383" s="194" t="s">
        <v>389</v>
      </c>
      <c r="F383" s="195"/>
      <c r="G383" s="196">
        <v>150.9</v>
      </c>
    </row>
    <row r="384" spans="1:7" ht="9.9499999999999993" customHeight="1" thickTop="1" thickBot="1">
      <c r="A384" s="174"/>
      <c r="B384" s="174"/>
      <c r="C384" s="175" t="s">
        <v>387</v>
      </c>
      <c r="D384" s="176"/>
      <c r="E384" s="174"/>
      <c r="F384" s="174"/>
      <c r="G384" s="174"/>
    </row>
    <row r="385" spans="1:7" ht="20.100000000000001" customHeight="1" thickTop="1">
      <c r="A385" s="163" t="s">
        <v>562</v>
      </c>
      <c r="B385" s="164"/>
      <c r="C385" s="164"/>
      <c r="D385" s="164"/>
      <c r="E385" s="164"/>
      <c r="F385" s="164"/>
      <c r="G385" s="165"/>
    </row>
    <row r="386" spans="1:7" ht="15" customHeight="1">
      <c r="A386" s="177" t="s">
        <v>391</v>
      </c>
      <c r="B386" s="178"/>
      <c r="C386" s="179" t="s">
        <v>392</v>
      </c>
      <c r="D386" s="179" t="s">
        <v>393</v>
      </c>
      <c r="E386" s="179" t="s">
        <v>394</v>
      </c>
      <c r="F386" s="179" t="s">
        <v>395</v>
      </c>
      <c r="G386" s="180" t="s">
        <v>396</v>
      </c>
    </row>
    <row r="387" spans="1:7" ht="16.5">
      <c r="A387" s="181" t="s">
        <v>563</v>
      </c>
      <c r="B387" s="182" t="s">
        <v>564</v>
      </c>
      <c r="C387" s="183" t="s">
        <v>80</v>
      </c>
      <c r="D387" s="183" t="s">
        <v>150</v>
      </c>
      <c r="E387" s="184">
        <v>0.1</v>
      </c>
      <c r="F387" s="185">
        <v>144</v>
      </c>
      <c r="G387" s="186">
        <v>14.4</v>
      </c>
    </row>
    <row r="388" spans="1:7" ht="15" customHeight="1">
      <c r="A388" s="181" t="s">
        <v>520</v>
      </c>
      <c r="B388" s="182" t="s">
        <v>521</v>
      </c>
      <c r="C388" s="183" t="s">
        <v>80</v>
      </c>
      <c r="D388" s="183" t="s">
        <v>108</v>
      </c>
      <c r="E388" s="184">
        <v>0.2</v>
      </c>
      <c r="F388" s="185">
        <v>16.829999999999998</v>
      </c>
      <c r="G388" s="186">
        <v>3.37</v>
      </c>
    </row>
    <row r="389" spans="1:7" ht="15" customHeight="1">
      <c r="A389" s="187"/>
      <c r="B389" s="188"/>
      <c r="C389" s="188"/>
      <c r="D389" s="188"/>
      <c r="E389" s="189" t="s">
        <v>399</v>
      </c>
      <c r="F389" s="190"/>
      <c r="G389" s="191">
        <v>17.77</v>
      </c>
    </row>
    <row r="390" spans="1:7" ht="15" customHeight="1">
      <c r="A390" s="177" t="s">
        <v>400</v>
      </c>
      <c r="B390" s="178"/>
      <c r="C390" s="179" t="s">
        <v>392</v>
      </c>
      <c r="D390" s="179" t="s">
        <v>393</v>
      </c>
      <c r="E390" s="179" t="s">
        <v>394</v>
      </c>
      <c r="F390" s="179" t="s">
        <v>395</v>
      </c>
      <c r="G390" s="180" t="s">
        <v>396</v>
      </c>
    </row>
    <row r="391" spans="1:7" ht="15" customHeight="1">
      <c r="A391" s="181" t="s">
        <v>522</v>
      </c>
      <c r="B391" s="182" t="s">
        <v>474</v>
      </c>
      <c r="C391" s="183" t="s">
        <v>80</v>
      </c>
      <c r="D391" s="183" t="s">
        <v>403</v>
      </c>
      <c r="E391" s="184">
        <v>0.9</v>
      </c>
      <c r="F391" s="185">
        <v>17.41</v>
      </c>
      <c r="G391" s="186">
        <v>15.67</v>
      </c>
    </row>
    <row r="392" spans="1:7" ht="15" customHeight="1">
      <c r="A392" s="181" t="s">
        <v>523</v>
      </c>
      <c r="B392" s="182" t="s">
        <v>524</v>
      </c>
      <c r="C392" s="183" t="s">
        <v>80</v>
      </c>
      <c r="D392" s="183" t="s">
        <v>403</v>
      </c>
      <c r="E392" s="184">
        <v>0.9</v>
      </c>
      <c r="F392" s="185">
        <v>20.239999999999998</v>
      </c>
      <c r="G392" s="186">
        <v>18.22</v>
      </c>
    </row>
    <row r="393" spans="1:7" ht="15" customHeight="1">
      <c r="A393" s="187"/>
      <c r="B393" s="188"/>
      <c r="C393" s="188"/>
      <c r="D393" s="188"/>
      <c r="E393" s="189" t="s">
        <v>406</v>
      </c>
      <c r="F393" s="190"/>
      <c r="G393" s="191">
        <v>33.89</v>
      </c>
    </row>
    <row r="394" spans="1:7" ht="15" customHeight="1" thickBot="1">
      <c r="A394" s="192"/>
      <c r="B394" s="193"/>
      <c r="C394" s="193"/>
      <c r="D394" s="193"/>
      <c r="E394" s="194" t="s">
        <v>389</v>
      </c>
      <c r="F394" s="195"/>
      <c r="G394" s="196">
        <v>51.66</v>
      </c>
    </row>
    <row r="395" spans="1:7" ht="9.9499999999999993" customHeight="1" thickTop="1" thickBot="1">
      <c r="A395" s="174"/>
      <c r="B395" s="174"/>
      <c r="C395" s="175" t="s">
        <v>387</v>
      </c>
      <c r="D395" s="176"/>
      <c r="E395" s="174"/>
      <c r="F395" s="174"/>
      <c r="G395" s="174"/>
    </row>
    <row r="396" spans="1:7" ht="20.100000000000001" customHeight="1" thickTop="1">
      <c r="A396" s="163" t="s">
        <v>565</v>
      </c>
      <c r="B396" s="164"/>
      <c r="C396" s="164"/>
      <c r="D396" s="164"/>
      <c r="E396" s="164"/>
      <c r="F396" s="164"/>
      <c r="G396" s="165"/>
    </row>
    <row r="397" spans="1:7" ht="15" customHeight="1">
      <c r="A397" s="177" t="s">
        <v>391</v>
      </c>
      <c r="B397" s="178"/>
      <c r="C397" s="179" t="s">
        <v>392</v>
      </c>
      <c r="D397" s="179" t="s">
        <v>393</v>
      </c>
      <c r="E397" s="179" t="s">
        <v>394</v>
      </c>
      <c r="F397" s="179" t="s">
        <v>395</v>
      </c>
      <c r="G397" s="180" t="s">
        <v>396</v>
      </c>
    </row>
    <row r="398" spans="1:7" ht="15" customHeight="1">
      <c r="A398" s="181" t="s">
        <v>566</v>
      </c>
      <c r="B398" s="182" t="s">
        <v>177</v>
      </c>
      <c r="C398" s="183" t="s">
        <v>80</v>
      </c>
      <c r="D398" s="183" t="s">
        <v>76</v>
      </c>
      <c r="E398" s="184">
        <v>1</v>
      </c>
      <c r="F398" s="185">
        <v>30.95</v>
      </c>
      <c r="G398" s="186">
        <v>30.95</v>
      </c>
    </row>
    <row r="399" spans="1:7" ht="15" customHeight="1">
      <c r="A399" s="187"/>
      <c r="B399" s="188"/>
      <c r="C399" s="188"/>
      <c r="D399" s="188"/>
      <c r="E399" s="189" t="s">
        <v>399</v>
      </c>
      <c r="F399" s="190"/>
      <c r="G399" s="191">
        <v>30.95</v>
      </c>
    </row>
    <row r="400" spans="1:7" ht="15" customHeight="1">
      <c r="A400" s="177" t="s">
        <v>400</v>
      </c>
      <c r="B400" s="178"/>
      <c r="C400" s="179" t="s">
        <v>392</v>
      </c>
      <c r="D400" s="179" t="s">
        <v>393</v>
      </c>
      <c r="E400" s="179" t="s">
        <v>394</v>
      </c>
      <c r="F400" s="179" t="s">
        <v>395</v>
      </c>
      <c r="G400" s="180" t="s">
        <v>396</v>
      </c>
    </row>
    <row r="401" spans="1:7" ht="15" customHeight="1">
      <c r="A401" s="181" t="s">
        <v>522</v>
      </c>
      <c r="B401" s="182" t="s">
        <v>474</v>
      </c>
      <c r="C401" s="183" t="s">
        <v>80</v>
      </c>
      <c r="D401" s="183" t="s">
        <v>403</v>
      </c>
      <c r="E401" s="184">
        <v>0.3</v>
      </c>
      <c r="F401" s="185">
        <v>17.41</v>
      </c>
      <c r="G401" s="186">
        <v>5.22</v>
      </c>
    </row>
    <row r="402" spans="1:7" ht="15" customHeight="1">
      <c r="A402" s="181" t="s">
        <v>523</v>
      </c>
      <c r="B402" s="182" t="s">
        <v>524</v>
      </c>
      <c r="C402" s="183" t="s">
        <v>80</v>
      </c>
      <c r="D402" s="183" t="s">
        <v>403</v>
      </c>
      <c r="E402" s="184">
        <v>0.3</v>
      </c>
      <c r="F402" s="185">
        <v>20.239999999999998</v>
      </c>
      <c r="G402" s="186">
        <v>6.07</v>
      </c>
    </row>
    <row r="403" spans="1:7" ht="15" customHeight="1">
      <c r="A403" s="187"/>
      <c r="B403" s="188"/>
      <c r="C403" s="188"/>
      <c r="D403" s="188"/>
      <c r="E403" s="189" t="s">
        <v>406</v>
      </c>
      <c r="F403" s="190"/>
      <c r="G403" s="191">
        <v>11.29</v>
      </c>
    </row>
    <row r="404" spans="1:7" ht="15" customHeight="1" thickBot="1">
      <c r="A404" s="192"/>
      <c r="B404" s="193"/>
      <c r="C404" s="193"/>
      <c r="D404" s="193"/>
      <c r="E404" s="194" t="s">
        <v>389</v>
      </c>
      <c r="F404" s="195"/>
      <c r="G404" s="196">
        <v>42.24</v>
      </c>
    </row>
    <row r="405" spans="1:7" ht="9.9499999999999993" customHeight="1" thickTop="1" thickBot="1">
      <c r="A405" s="174"/>
      <c r="B405" s="174"/>
      <c r="C405" s="175" t="s">
        <v>387</v>
      </c>
      <c r="D405" s="176"/>
      <c r="E405" s="174"/>
      <c r="F405" s="174"/>
      <c r="G405" s="174"/>
    </row>
    <row r="406" spans="1:7" ht="20.100000000000001" customHeight="1" thickTop="1">
      <c r="A406" s="163" t="s">
        <v>567</v>
      </c>
      <c r="B406" s="164"/>
      <c r="C406" s="164"/>
      <c r="D406" s="164"/>
      <c r="E406" s="164"/>
      <c r="F406" s="164"/>
      <c r="G406" s="165"/>
    </row>
    <row r="407" spans="1:7" ht="15" customHeight="1">
      <c r="A407" s="177" t="s">
        <v>391</v>
      </c>
      <c r="B407" s="178"/>
      <c r="C407" s="179" t="s">
        <v>392</v>
      </c>
      <c r="D407" s="179" t="s">
        <v>393</v>
      </c>
      <c r="E407" s="179" t="s">
        <v>394</v>
      </c>
      <c r="F407" s="179" t="s">
        <v>395</v>
      </c>
      <c r="G407" s="180" t="s">
        <v>396</v>
      </c>
    </row>
    <row r="408" spans="1:7" ht="15" customHeight="1">
      <c r="A408" s="181" t="s">
        <v>453</v>
      </c>
      <c r="B408" s="182" t="s">
        <v>454</v>
      </c>
      <c r="C408" s="183" t="s">
        <v>80</v>
      </c>
      <c r="D408" s="183" t="s">
        <v>98</v>
      </c>
      <c r="E408" s="184">
        <v>0.04</v>
      </c>
      <c r="F408" s="185">
        <v>65.38</v>
      </c>
      <c r="G408" s="186">
        <v>2.62</v>
      </c>
    </row>
    <row r="409" spans="1:7" ht="15" customHeight="1">
      <c r="A409" s="181" t="s">
        <v>455</v>
      </c>
      <c r="B409" s="182" t="s">
        <v>456</v>
      </c>
      <c r="C409" s="183" t="s">
        <v>80</v>
      </c>
      <c r="D409" s="183" t="s">
        <v>457</v>
      </c>
      <c r="E409" s="184">
        <v>0.35</v>
      </c>
      <c r="F409" s="185">
        <v>44.5</v>
      </c>
      <c r="G409" s="186">
        <v>15.58</v>
      </c>
    </row>
    <row r="410" spans="1:7" ht="15" customHeight="1">
      <c r="A410" s="181" t="s">
        <v>458</v>
      </c>
      <c r="B410" s="182" t="s">
        <v>459</v>
      </c>
      <c r="C410" s="183" t="s">
        <v>80</v>
      </c>
      <c r="D410" s="183" t="s">
        <v>98</v>
      </c>
      <c r="E410" s="184">
        <v>0.05</v>
      </c>
      <c r="F410" s="185">
        <v>146.54</v>
      </c>
      <c r="G410" s="186">
        <v>7.33</v>
      </c>
    </row>
    <row r="411" spans="1:7" ht="15" customHeight="1">
      <c r="A411" s="187"/>
      <c r="B411" s="188"/>
      <c r="C411" s="188"/>
      <c r="D411" s="188"/>
      <c r="E411" s="189" t="s">
        <v>399</v>
      </c>
      <c r="F411" s="190"/>
      <c r="G411" s="191">
        <v>25.53</v>
      </c>
    </row>
    <row r="412" spans="1:7" ht="15" customHeight="1">
      <c r="A412" s="177" t="s">
        <v>400</v>
      </c>
      <c r="B412" s="178"/>
      <c r="C412" s="179" t="s">
        <v>392</v>
      </c>
      <c r="D412" s="179" t="s">
        <v>393</v>
      </c>
      <c r="E412" s="179" t="s">
        <v>394</v>
      </c>
      <c r="F412" s="179" t="s">
        <v>395</v>
      </c>
      <c r="G412" s="180" t="s">
        <v>396</v>
      </c>
    </row>
    <row r="413" spans="1:7" ht="15" customHeight="1">
      <c r="A413" s="181" t="s">
        <v>411</v>
      </c>
      <c r="B413" s="182" t="s">
        <v>412</v>
      </c>
      <c r="C413" s="183" t="s">
        <v>80</v>
      </c>
      <c r="D413" s="183" t="s">
        <v>403</v>
      </c>
      <c r="E413" s="184">
        <v>1</v>
      </c>
      <c r="F413" s="185">
        <v>21.31</v>
      </c>
      <c r="G413" s="186">
        <v>21.31</v>
      </c>
    </row>
    <row r="414" spans="1:7" ht="15" customHeight="1">
      <c r="A414" s="181" t="s">
        <v>401</v>
      </c>
      <c r="B414" s="182" t="s">
        <v>402</v>
      </c>
      <c r="C414" s="183" t="s">
        <v>80</v>
      </c>
      <c r="D414" s="183" t="s">
        <v>403</v>
      </c>
      <c r="E414" s="184">
        <v>1</v>
      </c>
      <c r="F414" s="185">
        <v>17.09</v>
      </c>
      <c r="G414" s="186">
        <v>17.09</v>
      </c>
    </row>
    <row r="415" spans="1:7" ht="15" customHeight="1">
      <c r="A415" s="187"/>
      <c r="B415" s="188"/>
      <c r="C415" s="188"/>
      <c r="D415" s="188"/>
      <c r="E415" s="189" t="s">
        <v>406</v>
      </c>
      <c r="F415" s="190"/>
      <c r="G415" s="191">
        <v>38.4</v>
      </c>
    </row>
    <row r="416" spans="1:7" ht="15" customHeight="1" thickBot="1">
      <c r="A416" s="192"/>
      <c r="B416" s="193"/>
      <c r="C416" s="193"/>
      <c r="D416" s="193"/>
      <c r="E416" s="194" t="s">
        <v>389</v>
      </c>
      <c r="F416" s="195"/>
      <c r="G416" s="196">
        <v>63.93</v>
      </c>
    </row>
    <row r="417" spans="1:7" ht="9.9499999999999993" customHeight="1" thickTop="1" thickBot="1">
      <c r="A417" s="174"/>
      <c r="B417" s="174"/>
      <c r="C417" s="175" t="s">
        <v>387</v>
      </c>
      <c r="D417" s="176"/>
      <c r="E417" s="174"/>
      <c r="F417" s="174"/>
      <c r="G417" s="174"/>
    </row>
    <row r="418" spans="1:7" ht="20.100000000000001" customHeight="1" thickTop="1">
      <c r="A418" s="163" t="s">
        <v>568</v>
      </c>
      <c r="B418" s="164"/>
      <c r="C418" s="164"/>
      <c r="D418" s="164"/>
      <c r="E418" s="164"/>
      <c r="F418" s="164"/>
      <c r="G418" s="165"/>
    </row>
    <row r="419" spans="1:7" ht="15" customHeight="1">
      <c r="A419" s="177" t="s">
        <v>391</v>
      </c>
      <c r="B419" s="178"/>
      <c r="C419" s="179" t="s">
        <v>392</v>
      </c>
      <c r="D419" s="179" t="s">
        <v>393</v>
      </c>
      <c r="E419" s="179" t="s">
        <v>394</v>
      </c>
      <c r="F419" s="179" t="s">
        <v>395</v>
      </c>
      <c r="G419" s="180" t="s">
        <v>396</v>
      </c>
    </row>
    <row r="420" spans="1:7" ht="15" customHeight="1">
      <c r="A420" s="181" t="s">
        <v>569</v>
      </c>
      <c r="B420" s="182" t="s">
        <v>570</v>
      </c>
      <c r="C420" s="183" t="s">
        <v>80</v>
      </c>
      <c r="D420" s="183" t="s">
        <v>108</v>
      </c>
      <c r="E420" s="184">
        <v>5</v>
      </c>
      <c r="F420" s="185">
        <v>0.75</v>
      </c>
      <c r="G420" s="186">
        <v>3.75</v>
      </c>
    </row>
    <row r="421" spans="1:7" ht="15" customHeight="1">
      <c r="A421" s="181" t="s">
        <v>571</v>
      </c>
      <c r="B421" s="182" t="s">
        <v>183</v>
      </c>
      <c r="C421" s="183" t="s">
        <v>80</v>
      </c>
      <c r="D421" s="183" t="s">
        <v>76</v>
      </c>
      <c r="E421" s="184">
        <v>1.05</v>
      </c>
      <c r="F421" s="185">
        <v>43.9</v>
      </c>
      <c r="G421" s="186">
        <v>46.1</v>
      </c>
    </row>
    <row r="422" spans="1:7" ht="15" customHeight="1">
      <c r="A422" s="181" t="s">
        <v>572</v>
      </c>
      <c r="B422" s="182" t="s">
        <v>573</v>
      </c>
      <c r="C422" s="183" t="s">
        <v>80</v>
      </c>
      <c r="D422" s="183" t="s">
        <v>108</v>
      </c>
      <c r="E422" s="184">
        <v>1.2</v>
      </c>
      <c r="F422" s="185">
        <v>4.4800000000000004</v>
      </c>
      <c r="G422" s="186">
        <v>5.38</v>
      </c>
    </row>
    <row r="423" spans="1:7" ht="15" customHeight="1">
      <c r="A423" s="187"/>
      <c r="B423" s="188"/>
      <c r="C423" s="188"/>
      <c r="D423" s="188"/>
      <c r="E423" s="189" t="s">
        <v>399</v>
      </c>
      <c r="F423" s="190"/>
      <c r="G423" s="191">
        <v>55.23</v>
      </c>
    </row>
    <row r="424" spans="1:7" ht="15" customHeight="1">
      <c r="A424" s="177" t="s">
        <v>400</v>
      </c>
      <c r="B424" s="178"/>
      <c r="C424" s="179" t="s">
        <v>392</v>
      </c>
      <c r="D424" s="179" t="s">
        <v>393</v>
      </c>
      <c r="E424" s="179" t="s">
        <v>394</v>
      </c>
      <c r="F424" s="179" t="s">
        <v>395</v>
      </c>
      <c r="G424" s="180" t="s">
        <v>396</v>
      </c>
    </row>
    <row r="425" spans="1:7" ht="15" customHeight="1">
      <c r="A425" s="181" t="s">
        <v>411</v>
      </c>
      <c r="B425" s="182" t="s">
        <v>412</v>
      </c>
      <c r="C425" s="183" t="s">
        <v>80</v>
      </c>
      <c r="D425" s="183" t="s">
        <v>403</v>
      </c>
      <c r="E425" s="184">
        <v>1.2</v>
      </c>
      <c r="F425" s="185">
        <v>21.31</v>
      </c>
      <c r="G425" s="186">
        <v>25.57</v>
      </c>
    </row>
    <row r="426" spans="1:7" ht="15" customHeight="1">
      <c r="A426" s="181" t="s">
        <v>401</v>
      </c>
      <c r="B426" s="182" t="s">
        <v>402</v>
      </c>
      <c r="C426" s="183" t="s">
        <v>80</v>
      </c>
      <c r="D426" s="183" t="s">
        <v>403</v>
      </c>
      <c r="E426" s="184">
        <v>0.6</v>
      </c>
      <c r="F426" s="185">
        <v>17.09</v>
      </c>
      <c r="G426" s="186">
        <v>10.25</v>
      </c>
    </row>
    <row r="427" spans="1:7" ht="15" customHeight="1">
      <c r="A427" s="187"/>
      <c r="B427" s="188"/>
      <c r="C427" s="188"/>
      <c r="D427" s="188"/>
      <c r="E427" s="189" t="s">
        <v>406</v>
      </c>
      <c r="F427" s="190"/>
      <c r="G427" s="191">
        <v>35.82</v>
      </c>
    </row>
    <row r="428" spans="1:7" ht="15" customHeight="1" thickBot="1">
      <c r="A428" s="192"/>
      <c r="B428" s="193"/>
      <c r="C428" s="193"/>
      <c r="D428" s="193"/>
      <c r="E428" s="194" t="s">
        <v>389</v>
      </c>
      <c r="F428" s="195"/>
      <c r="G428" s="196">
        <v>91.05</v>
      </c>
    </row>
    <row r="429" spans="1:7" ht="9.9499999999999993" customHeight="1" thickTop="1" thickBot="1">
      <c r="A429" s="174"/>
      <c r="B429" s="174"/>
      <c r="C429" s="175" t="s">
        <v>387</v>
      </c>
      <c r="D429" s="176"/>
      <c r="E429" s="174"/>
      <c r="F429" s="174"/>
      <c r="G429" s="174"/>
    </row>
    <row r="430" spans="1:7" ht="20.100000000000001" customHeight="1" thickTop="1">
      <c r="A430" s="163" t="s">
        <v>574</v>
      </c>
      <c r="B430" s="164"/>
      <c r="C430" s="164"/>
      <c r="D430" s="164"/>
      <c r="E430" s="164"/>
      <c r="F430" s="164"/>
      <c r="G430" s="165"/>
    </row>
    <row r="431" spans="1:7" ht="15" customHeight="1">
      <c r="A431" s="177" t="s">
        <v>400</v>
      </c>
      <c r="B431" s="178"/>
      <c r="C431" s="179" t="s">
        <v>392</v>
      </c>
      <c r="D431" s="179" t="s">
        <v>393</v>
      </c>
      <c r="E431" s="179" t="s">
        <v>394</v>
      </c>
      <c r="F431" s="179" t="s">
        <v>395</v>
      </c>
      <c r="G431" s="180" t="s">
        <v>396</v>
      </c>
    </row>
    <row r="432" spans="1:7" ht="15" customHeight="1">
      <c r="A432" s="181" t="s">
        <v>497</v>
      </c>
      <c r="B432" s="182" t="s">
        <v>498</v>
      </c>
      <c r="C432" s="183" t="s">
        <v>80</v>
      </c>
      <c r="D432" s="183" t="s">
        <v>98</v>
      </c>
      <c r="E432" s="184">
        <v>2.5000000000000001E-2</v>
      </c>
      <c r="F432" s="185">
        <v>422.37</v>
      </c>
      <c r="G432" s="186">
        <v>10.56</v>
      </c>
    </row>
    <row r="433" spans="1:7" ht="15" customHeight="1">
      <c r="A433" s="181" t="s">
        <v>460</v>
      </c>
      <c r="B433" s="182" t="s">
        <v>461</v>
      </c>
      <c r="C433" s="183" t="s">
        <v>80</v>
      </c>
      <c r="D433" s="183" t="s">
        <v>403</v>
      </c>
      <c r="E433" s="184">
        <v>0.7</v>
      </c>
      <c r="F433" s="185">
        <v>17.13</v>
      </c>
      <c r="G433" s="186">
        <v>11.99</v>
      </c>
    </row>
    <row r="434" spans="1:7" ht="15" customHeight="1">
      <c r="A434" s="181" t="s">
        <v>411</v>
      </c>
      <c r="B434" s="182" t="s">
        <v>412</v>
      </c>
      <c r="C434" s="183" t="s">
        <v>80</v>
      </c>
      <c r="D434" s="183" t="s">
        <v>403</v>
      </c>
      <c r="E434" s="184">
        <v>0.7</v>
      </c>
      <c r="F434" s="185">
        <v>21.31</v>
      </c>
      <c r="G434" s="186">
        <v>14.92</v>
      </c>
    </row>
    <row r="435" spans="1:7" ht="15" customHeight="1">
      <c r="A435" s="187"/>
      <c r="B435" s="188"/>
      <c r="C435" s="188"/>
      <c r="D435" s="188"/>
      <c r="E435" s="189" t="s">
        <v>406</v>
      </c>
      <c r="F435" s="190"/>
      <c r="G435" s="191">
        <v>37.47</v>
      </c>
    </row>
    <row r="436" spans="1:7" ht="15" customHeight="1" thickBot="1">
      <c r="A436" s="192"/>
      <c r="B436" s="193"/>
      <c r="C436" s="193"/>
      <c r="D436" s="193"/>
      <c r="E436" s="194" t="s">
        <v>389</v>
      </c>
      <c r="F436" s="195"/>
      <c r="G436" s="196">
        <v>37.47</v>
      </c>
    </row>
    <row r="437" spans="1:7" ht="9.9499999999999993" customHeight="1" thickTop="1" thickBot="1">
      <c r="A437" s="174"/>
      <c r="B437" s="174"/>
      <c r="C437" s="175" t="s">
        <v>387</v>
      </c>
      <c r="D437" s="176"/>
      <c r="E437" s="174"/>
      <c r="F437" s="174"/>
      <c r="G437" s="174"/>
    </row>
    <row r="438" spans="1:7" ht="20.100000000000001" customHeight="1" thickTop="1">
      <c r="A438" s="163" t="s">
        <v>575</v>
      </c>
      <c r="B438" s="164"/>
      <c r="C438" s="164"/>
      <c r="D438" s="164"/>
      <c r="E438" s="164"/>
      <c r="F438" s="164"/>
      <c r="G438" s="165"/>
    </row>
    <row r="439" spans="1:7" ht="15" customHeight="1">
      <c r="A439" s="177" t="s">
        <v>391</v>
      </c>
      <c r="B439" s="178"/>
      <c r="C439" s="179" t="s">
        <v>392</v>
      </c>
      <c r="D439" s="179" t="s">
        <v>393</v>
      </c>
      <c r="E439" s="179" t="s">
        <v>394</v>
      </c>
      <c r="F439" s="179" t="s">
        <v>395</v>
      </c>
      <c r="G439" s="180" t="s">
        <v>396</v>
      </c>
    </row>
    <row r="440" spans="1:7" ht="15" customHeight="1">
      <c r="A440" s="181" t="s">
        <v>569</v>
      </c>
      <c r="B440" s="182" t="s">
        <v>570</v>
      </c>
      <c r="C440" s="183" t="s">
        <v>80</v>
      </c>
      <c r="D440" s="183" t="s">
        <v>108</v>
      </c>
      <c r="E440" s="184">
        <v>5</v>
      </c>
      <c r="F440" s="185">
        <v>0.75</v>
      </c>
      <c r="G440" s="186">
        <v>3.75</v>
      </c>
    </row>
    <row r="441" spans="1:7" ht="15" customHeight="1">
      <c r="A441" s="181" t="s">
        <v>572</v>
      </c>
      <c r="B441" s="182" t="s">
        <v>573</v>
      </c>
      <c r="C441" s="183" t="s">
        <v>80</v>
      </c>
      <c r="D441" s="183" t="s">
        <v>108</v>
      </c>
      <c r="E441" s="184">
        <v>1.2</v>
      </c>
      <c r="F441" s="185">
        <v>4.4800000000000004</v>
      </c>
      <c r="G441" s="186">
        <v>5.38</v>
      </c>
    </row>
    <row r="442" spans="1:7" ht="15" customHeight="1">
      <c r="A442" s="181" t="s">
        <v>576</v>
      </c>
      <c r="B442" s="182" t="s">
        <v>189</v>
      </c>
      <c r="C442" s="183" t="s">
        <v>80</v>
      </c>
      <c r="D442" s="183" t="s">
        <v>76</v>
      </c>
      <c r="E442" s="184">
        <v>1.05</v>
      </c>
      <c r="F442" s="185">
        <v>35.6</v>
      </c>
      <c r="G442" s="186">
        <v>37.380000000000003</v>
      </c>
    </row>
    <row r="443" spans="1:7" ht="15" customHeight="1">
      <c r="A443" s="187"/>
      <c r="B443" s="188"/>
      <c r="C443" s="188"/>
      <c r="D443" s="188"/>
      <c r="E443" s="189" t="s">
        <v>399</v>
      </c>
      <c r="F443" s="190"/>
      <c r="G443" s="191">
        <v>46.51</v>
      </c>
    </row>
    <row r="444" spans="1:7" ht="15" customHeight="1">
      <c r="A444" s="177" t="s">
        <v>400</v>
      </c>
      <c r="B444" s="178"/>
      <c r="C444" s="179" t="s">
        <v>392</v>
      </c>
      <c r="D444" s="179" t="s">
        <v>393</v>
      </c>
      <c r="E444" s="179" t="s">
        <v>394</v>
      </c>
      <c r="F444" s="179" t="s">
        <v>395</v>
      </c>
      <c r="G444" s="180" t="s">
        <v>396</v>
      </c>
    </row>
    <row r="445" spans="1:7" ht="15" customHeight="1">
      <c r="A445" s="181" t="s">
        <v>411</v>
      </c>
      <c r="B445" s="182" t="s">
        <v>412</v>
      </c>
      <c r="C445" s="183" t="s">
        <v>80</v>
      </c>
      <c r="D445" s="183" t="s">
        <v>403</v>
      </c>
      <c r="E445" s="184">
        <v>1.2</v>
      </c>
      <c r="F445" s="185">
        <v>21.31</v>
      </c>
      <c r="G445" s="186">
        <v>25.57</v>
      </c>
    </row>
    <row r="446" spans="1:7" ht="15" customHeight="1">
      <c r="A446" s="181" t="s">
        <v>401</v>
      </c>
      <c r="B446" s="182" t="s">
        <v>402</v>
      </c>
      <c r="C446" s="183" t="s">
        <v>80</v>
      </c>
      <c r="D446" s="183" t="s">
        <v>403</v>
      </c>
      <c r="E446" s="184">
        <v>0.6</v>
      </c>
      <c r="F446" s="185">
        <v>17.09</v>
      </c>
      <c r="G446" s="186">
        <v>10.25</v>
      </c>
    </row>
    <row r="447" spans="1:7" ht="15" customHeight="1">
      <c r="A447" s="187"/>
      <c r="B447" s="188"/>
      <c r="C447" s="188"/>
      <c r="D447" s="188"/>
      <c r="E447" s="189" t="s">
        <v>406</v>
      </c>
      <c r="F447" s="190"/>
      <c r="G447" s="191">
        <v>35.82</v>
      </c>
    </row>
    <row r="448" spans="1:7" ht="15" customHeight="1" thickBot="1">
      <c r="A448" s="192"/>
      <c r="B448" s="193"/>
      <c r="C448" s="193"/>
      <c r="D448" s="193"/>
      <c r="E448" s="194" t="s">
        <v>389</v>
      </c>
      <c r="F448" s="195"/>
      <c r="G448" s="196">
        <v>82.33</v>
      </c>
    </row>
    <row r="449" spans="1:7" ht="9.9499999999999993" customHeight="1" thickTop="1" thickBot="1">
      <c r="A449" s="174"/>
      <c r="B449" s="174"/>
      <c r="C449" s="175" t="s">
        <v>387</v>
      </c>
      <c r="D449" s="176"/>
      <c r="E449" s="174"/>
      <c r="F449" s="174"/>
      <c r="G449" s="174"/>
    </row>
    <row r="450" spans="1:7" ht="20.100000000000001" customHeight="1" thickTop="1">
      <c r="A450" s="163" t="s">
        <v>577</v>
      </c>
      <c r="B450" s="164"/>
      <c r="C450" s="164"/>
      <c r="D450" s="164"/>
      <c r="E450" s="164"/>
      <c r="F450" s="164"/>
      <c r="G450" s="165"/>
    </row>
    <row r="451" spans="1:7" ht="15" customHeight="1">
      <c r="A451" s="177" t="s">
        <v>391</v>
      </c>
      <c r="B451" s="178"/>
      <c r="C451" s="179" t="s">
        <v>392</v>
      </c>
      <c r="D451" s="179" t="s">
        <v>393</v>
      </c>
      <c r="E451" s="179" t="s">
        <v>394</v>
      </c>
      <c r="F451" s="179" t="s">
        <v>395</v>
      </c>
      <c r="G451" s="180" t="s">
        <v>396</v>
      </c>
    </row>
    <row r="452" spans="1:7" ht="15" customHeight="1">
      <c r="A452" s="181" t="s">
        <v>578</v>
      </c>
      <c r="B452" s="182" t="s">
        <v>579</v>
      </c>
      <c r="C452" s="183" t="s">
        <v>80</v>
      </c>
      <c r="D452" s="183" t="s">
        <v>90</v>
      </c>
      <c r="E452" s="184">
        <v>9</v>
      </c>
      <c r="F452" s="185">
        <v>8.98</v>
      </c>
      <c r="G452" s="186">
        <v>80.819999999999993</v>
      </c>
    </row>
    <row r="453" spans="1:7" ht="15" customHeight="1">
      <c r="A453" s="181" t="s">
        <v>580</v>
      </c>
      <c r="B453" s="182" t="s">
        <v>581</v>
      </c>
      <c r="C453" s="183" t="s">
        <v>80</v>
      </c>
      <c r="D453" s="183" t="s">
        <v>94</v>
      </c>
      <c r="E453" s="184">
        <v>1</v>
      </c>
      <c r="F453" s="185">
        <v>2</v>
      </c>
      <c r="G453" s="186">
        <v>2</v>
      </c>
    </row>
    <row r="454" spans="1:7" ht="15" customHeight="1">
      <c r="A454" s="181" t="s">
        <v>582</v>
      </c>
      <c r="B454" s="182" t="s">
        <v>583</v>
      </c>
      <c r="C454" s="183" t="s">
        <v>80</v>
      </c>
      <c r="D454" s="183" t="s">
        <v>90</v>
      </c>
      <c r="E454" s="184">
        <v>3</v>
      </c>
      <c r="F454" s="185">
        <v>37.29</v>
      </c>
      <c r="G454" s="186">
        <v>111.87</v>
      </c>
    </row>
    <row r="455" spans="1:7" ht="15" customHeight="1">
      <c r="A455" s="181" t="s">
        <v>584</v>
      </c>
      <c r="B455" s="182" t="s">
        <v>585</v>
      </c>
      <c r="C455" s="183" t="s">
        <v>80</v>
      </c>
      <c r="D455" s="183" t="s">
        <v>94</v>
      </c>
      <c r="E455" s="184">
        <v>0.75</v>
      </c>
      <c r="F455" s="185">
        <v>4.75</v>
      </c>
      <c r="G455" s="186">
        <v>3.56</v>
      </c>
    </row>
    <row r="456" spans="1:7" ht="15" customHeight="1">
      <c r="A456" s="181" t="s">
        <v>586</v>
      </c>
      <c r="B456" s="182" t="s">
        <v>587</v>
      </c>
      <c r="C456" s="183" t="s">
        <v>80</v>
      </c>
      <c r="D456" s="183" t="s">
        <v>94</v>
      </c>
      <c r="E456" s="184">
        <v>2</v>
      </c>
      <c r="F456" s="185">
        <v>3.45</v>
      </c>
      <c r="G456" s="186">
        <v>6.9</v>
      </c>
    </row>
    <row r="457" spans="1:7" ht="15" customHeight="1">
      <c r="A457" s="181" t="s">
        <v>588</v>
      </c>
      <c r="B457" s="182" t="s">
        <v>589</v>
      </c>
      <c r="C457" s="183" t="s">
        <v>80</v>
      </c>
      <c r="D457" s="183" t="s">
        <v>94</v>
      </c>
      <c r="E457" s="184">
        <v>0.75</v>
      </c>
      <c r="F457" s="185">
        <v>5.5</v>
      </c>
      <c r="G457" s="186">
        <v>4.13</v>
      </c>
    </row>
    <row r="458" spans="1:7" ht="15" customHeight="1">
      <c r="A458" s="187"/>
      <c r="B458" s="188"/>
      <c r="C458" s="188"/>
      <c r="D458" s="188"/>
      <c r="E458" s="189" t="s">
        <v>399</v>
      </c>
      <c r="F458" s="190"/>
      <c r="G458" s="191">
        <v>209.28</v>
      </c>
    </row>
    <row r="459" spans="1:7" ht="15" customHeight="1">
      <c r="A459" s="177" t="s">
        <v>400</v>
      </c>
      <c r="B459" s="178"/>
      <c r="C459" s="179" t="s">
        <v>392</v>
      </c>
      <c r="D459" s="179" t="s">
        <v>393</v>
      </c>
      <c r="E459" s="179" t="s">
        <v>394</v>
      </c>
      <c r="F459" s="179" t="s">
        <v>395</v>
      </c>
      <c r="G459" s="180" t="s">
        <v>396</v>
      </c>
    </row>
    <row r="460" spans="1:7" ht="33">
      <c r="A460" s="181" t="s">
        <v>590</v>
      </c>
      <c r="B460" s="182" t="s">
        <v>591</v>
      </c>
      <c r="C460" s="183" t="s">
        <v>80</v>
      </c>
      <c r="D460" s="183" t="s">
        <v>403</v>
      </c>
      <c r="E460" s="184">
        <v>8</v>
      </c>
      <c r="F460" s="185">
        <v>16.989999999999998</v>
      </c>
      <c r="G460" s="186">
        <v>135.91999999999999</v>
      </c>
    </row>
    <row r="461" spans="1:7" ht="33">
      <c r="A461" s="181" t="s">
        <v>592</v>
      </c>
      <c r="B461" s="182" t="s">
        <v>593</v>
      </c>
      <c r="C461" s="183" t="s">
        <v>80</v>
      </c>
      <c r="D461" s="183" t="s">
        <v>403</v>
      </c>
      <c r="E461" s="184">
        <v>6</v>
      </c>
      <c r="F461" s="185">
        <v>20.7</v>
      </c>
      <c r="G461" s="186">
        <v>124.2</v>
      </c>
    </row>
    <row r="462" spans="1:7" ht="15" customHeight="1">
      <c r="A462" s="187"/>
      <c r="B462" s="188"/>
      <c r="C462" s="188"/>
      <c r="D462" s="188"/>
      <c r="E462" s="189" t="s">
        <v>406</v>
      </c>
      <c r="F462" s="190"/>
      <c r="G462" s="191">
        <v>260.12</v>
      </c>
    </row>
    <row r="463" spans="1:7" ht="15" customHeight="1" thickBot="1">
      <c r="A463" s="192"/>
      <c r="B463" s="193"/>
      <c r="C463" s="193"/>
      <c r="D463" s="193"/>
      <c r="E463" s="194" t="s">
        <v>389</v>
      </c>
      <c r="F463" s="195"/>
      <c r="G463" s="196">
        <v>469.4</v>
      </c>
    </row>
    <row r="464" spans="1:7" ht="9.9499999999999993" customHeight="1" thickTop="1" thickBot="1">
      <c r="A464" s="174"/>
      <c r="B464" s="174"/>
      <c r="C464" s="175" t="s">
        <v>387</v>
      </c>
      <c r="D464" s="176"/>
      <c r="E464" s="174"/>
      <c r="F464" s="174"/>
      <c r="G464" s="174"/>
    </row>
    <row r="465" spans="1:7" ht="20.100000000000001" customHeight="1" thickTop="1">
      <c r="A465" s="163" t="s">
        <v>594</v>
      </c>
      <c r="B465" s="164"/>
      <c r="C465" s="164"/>
      <c r="D465" s="164"/>
      <c r="E465" s="164"/>
      <c r="F465" s="164"/>
      <c r="G465" s="165"/>
    </row>
    <row r="466" spans="1:7" ht="15" customHeight="1">
      <c r="A466" s="177" t="s">
        <v>391</v>
      </c>
      <c r="B466" s="178"/>
      <c r="C466" s="179" t="s">
        <v>392</v>
      </c>
      <c r="D466" s="179" t="s">
        <v>393</v>
      </c>
      <c r="E466" s="179" t="s">
        <v>394</v>
      </c>
      <c r="F466" s="179" t="s">
        <v>395</v>
      </c>
      <c r="G466" s="180" t="s">
        <v>396</v>
      </c>
    </row>
    <row r="467" spans="1:7" ht="15" customHeight="1">
      <c r="A467" s="181" t="s">
        <v>595</v>
      </c>
      <c r="B467" s="182" t="s">
        <v>596</v>
      </c>
      <c r="C467" s="183" t="s">
        <v>80</v>
      </c>
      <c r="D467" s="183" t="s">
        <v>94</v>
      </c>
      <c r="E467" s="184">
        <v>0.25</v>
      </c>
      <c r="F467" s="185">
        <v>26.3</v>
      </c>
      <c r="G467" s="186">
        <v>6.58</v>
      </c>
    </row>
    <row r="468" spans="1:7" ht="15" customHeight="1">
      <c r="A468" s="181" t="s">
        <v>597</v>
      </c>
      <c r="B468" s="182" t="s">
        <v>598</v>
      </c>
      <c r="C468" s="183" t="s">
        <v>80</v>
      </c>
      <c r="D468" s="183" t="s">
        <v>90</v>
      </c>
      <c r="E468" s="184">
        <v>1.5</v>
      </c>
      <c r="F468" s="185">
        <v>12.3</v>
      </c>
      <c r="G468" s="186">
        <v>18.45</v>
      </c>
    </row>
    <row r="469" spans="1:7" ht="15" customHeight="1">
      <c r="A469" s="181" t="s">
        <v>599</v>
      </c>
      <c r="B469" s="182" t="s">
        <v>600</v>
      </c>
      <c r="C469" s="183" t="s">
        <v>80</v>
      </c>
      <c r="D469" s="183" t="s">
        <v>94</v>
      </c>
      <c r="E469" s="184">
        <v>0.25</v>
      </c>
      <c r="F469" s="185">
        <v>12.78</v>
      </c>
      <c r="G469" s="186">
        <v>3.2</v>
      </c>
    </row>
    <row r="470" spans="1:7" ht="15" customHeight="1">
      <c r="A470" s="181" t="s">
        <v>601</v>
      </c>
      <c r="B470" s="182" t="s">
        <v>602</v>
      </c>
      <c r="C470" s="183" t="s">
        <v>80</v>
      </c>
      <c r="D470" s="183" t="s">
        <v>90</v>
      </c>
      <c r="E470" s="184">
        <v>4</v>
      </c>
      <c r="F470" s="185">
        <v>8.11</v>
      </c>
      <c r="G470" s="186">
        <v>32.44</v>
      </c>
    </row>
    <row r="471" spans="1:7" ht="15" customHeight="1">
      <c r="A471" s="181" t="s">
        <v>603</v>
      </c>
      <c r="B471" s="182" t="s">
        <v>604</v>
      </c>
      <c r="C471" s="183" t="s">
        <v>80</v>
      </c>
      <c r="D471" s="183" t="s">
        <v>94</v>
      </c>
      <c r="E471" s="184">
        <v>0.5</v>
      </c>
      <c r="F471" s="185">
        <v>5.9</v>
      </c>
      <c r="G471" s="186">
        <v>2.95</v>
      </c>
    </row>
    <row r="472" spans="1:7" ht="15" customHeight="1">
      <c r="A472" s="181" t="s">
        <v>605</v>
      </c>
      <c r="B472" s="182" t="s">
        <v>606</v>
      </c>
      <c r="C472" s="183" t="s">
        <v>80</v>
      </c>
      <c r="D472" s="183" t="s">
        <v>94</v>
      </c>
      <c r="E472" s="184">
        <v>0.25</v>
      </c>
      <c r="F472" s="185">
        <v>11.2</v>
      </c>
      <c r="G472" s="186">
        <v>2.8</v>
      </c>
    </row>
    <row r="473" spans="1:7" ht="15" customHeight="1">
      <c r="A473" s="181" t="s">
        <v>607</v>
      </c>
      <c r="B473" s="182" t="s">
        <v>608</v>
      </c>
      <c r="C473" s="183" t="s">
        <v>80</v>
      </c>
      <c r="D473" s="183" t="s">
        <v>94</v>
      </c>
      <c r="E473" s="184">
        <v>0.25</v>
      </c>
      <c r="F473" s="185">
        <v>24.7</v>
      </c>
      <c r="G473" s="186">
        <v>6.18</v>
      </c>
    </row>
    <row r="474" spans="1:7" ht="15" customHeight="1">
      <c r="A474" s="181" t="s">
        <v>609</v>
      </c>
      <c r="B474" s="182" t="s">
        <v>610</v>
      </c>
      <c r="C474" s="183" t="s">
        <v>80</v>
      </c>
      <c r="D474" s="183" t="s">
        <v>94</v>
      </c>
      <c r="E474" s="184">
        <v>0.5</v>
      </c>
      <c r="F474" s="185">
        <v>35.200000000000003</v>
      </c>
      <c r="G474" s="186">
        <v>17.600000000000001</v>
      </c>
    </row>
    <row r="475" spans="1:7" ht="15" customHeight="1">
      <c r="A475" s="187"/>
      <c r="B475" s="188"/>
      <c r="C475" s="188"/>
      <c r="D475" s="188"/>
      <c r="E475" s="189" t="s">
        <v>399</v>
      </c>
      <c r="F475" s="190"/>
      <c r="G475" s="191">
        <v>90.2</v>
      </c>
    </row>
    <row r="476" spans="1:7" ht="15" customHeight="1">
      <c r="A476" s="177" t="s">
        <v>400</v>
      </c>
      <c r="B476" s="178"/>
      <c r="C476" s="179" t="s">
        <v>392</v>
      </c>
      <c r="D476" s="179" t="s">
        <v>393</v>
      </c>
      <c r="E476" s="179" t="s">
        <v>394</v>
      </c>
      <c r="F476" s="179" t="s">
        <v>395</v>
      </c>
      <c r="G476" s="180" t="s">
        <v>396</v>
      </c>
    </row>
    <row r="477" spans="1:7" ht="20.100000000000001" customHeight="1">
      <c r="A477" s="181" t="s">
        <v>590</v>
      </c>
      <c r="B477" s="182" t="s">
        <v>591</v>
      </c>
      <c r="C477" s="183" t="s">
        <v>80</v>
      </c>
      <c r="D477" s="183" t="s">
        <v>403</v>
      </c>
      <c r="E477" s="184">
        <v>8</v>
      </c>
      <c r="F477" s="185">
        <v>16.989999999999998</v>
      </c>
      <c r="G477" s="186">
        <v>135.91999999999999</v>
      </c>
    </row>
    <row r="478" spans="1:7" ht="20.100000000000001" customHeight="1">
      <c r="A478" s="181" t="s">
        <v>592</v>
      </c>
      <c r="B478" s="182" t="s">
        <v>593</v>
      </c>
      <c r="C478" s="183" t="s">
        <v>80</v>
      </c>
      <c r="D478" s="183" t="s">
        <v>403</v>
      </c>
      <c r="E478" s="184">
        <v>8</v>
      </c>
      <c r="F478" s="185">
        <v>20.7</v>
      </c>
      <c r="G478" s="186">
        <v>165.6</v>
      </c>
    </row>
    <row r="479" spans="1:7" ht="15" customHeight="1">
      <c r="A479" s="187"/>
      <c r="B479" s="188"/>
      <c r="C479" s="188"/>
      <c r="D479" s="188"/>
      <c r="E479" s="189" t="s">
        <v>406</v>
      </c>
      <c r="F479" s="190"/>
      <c r="G479" s="191">
        <v>301.52</v>
      </c>
    </row>
    <row r="480" spans="1:7" ht="15" customHeight="1" thickBot="1">
      <c r="A480" s="192"/>
      <c r="B480" s="193"/>
      <c r="C480" s="193"/>
      <c r="D480" s="193"/>
      <c r="E480" s="194" t="s">
        <v>389</v>
      </c>
      <c r="F480" s="195"/>
      <c r="G480" s="196">
        <v>391.72</v>
      </c>
    </row>
    <row r="481" spans="1:7" ht="9.9499999999999993" customHeight="1" thickTop="1" thickBot="1">
      <c r="A481" s="174"/>
      <c r="B481" s="174"/>
      <c r="C481" s="175" t="s">
        <v>387</v>
      </c>
      <c r="D481" s="176"/>
      <c r="E481" s="174"/>
      <c r="F481" s="174"/>
      <c r="G481" s="174"/>
    </row>
    <row r="482" spans="1:7" ht="20.100000000000001" customHeight="1" thickTop="1">
      <c r="A482" s="163" t="s">
        <v>611</v>
      </c>
      <c r="B482" s="164"/>
      <c r="C482" s="164"/>
      <c r="D482" s="164"/>
      <c r="E482" s="164"/>
      <c r="F482" s="164"/>
      <c r="G482" s="165"/>
    </row>
    <row r="483" spans="1:7" ht="15" customHeight="1">
      <c r="A483" s="177" t="s">
        <v>391</v>
      </c>
      <c r="B483" s="178"/>
      <c r="C483" s="179" t="s">
        <v>392</v>
      </c>
      <c r="D483" s="179" t="s">
        <v>393</v>
      </c>
      <c r="E483" s="179" t="s">
        <v>394</v>
      </c>
      <c r="F483" s="179" t="s">
        <v>395</v>
      </c>
      <c r="G483" s="180" t="s">
        <v>396</v>
      </c>
    </row>
    <row r="484" spans="1:7" ht="15" customHeight="1">
      <c r="A484" s="181" t="s">
        <v>612</v>
      </c>
      <c r="B484" s="182" t="s">
        <v>613</v>
      </c>
      <c r="C484" s="183" t="s">
        <v>80</v>
      </c>
      <c r="D484" s="183" t="s">
        <v>94</v>
      </c>
      <c r="E484" s="184">
        <v>1</v>
      </c>
      <c r="F484" s="185">
        <v>37.07</v>
      </c>
      <c r="G484" s="186">
        <v>37.07</v>
      </c>
    </row>
    <row r="485" spans="1:7" ht="15" customHeight="1">
      <c r="A485" s="181" t="s">
        <v>614</v>
      </c>
      <c r="B485" s="182" t="s">
        <v>615</v>
      </c>
      <c r="C485" s="183" t="s">
        <v>80</v>
      </c>
      <c r="D485" s="183" t="s">
        <v>94</v>
      </c>
      <c r="E485" s="184">
        <v>1</v>
      </c>
      <c r="F485" s="185">
        <v>7.5</v>
      </c>
      <c r="G485" s="186">
        <v>7.5</v>
      </c>
    </row>
    <row r="486" spans="1:7" ht="15" customHeight="1">
      <c r="A486" s="181" t="s">
        <v>616</v>
      </c>
      <c r="B486" s="182" t="s">
        <v>617</v>
      </c>
      <c r="C486" s="183" t="s">
        <v>80</v>
      </c>
      <c r="D486" s="183" t="s">
        <v>94</v>
      </c>
      <c r="E486" s="184">
        <v>1</v>
      </c>
      <c r="F486" s="185">
        <v>195</v>
      </c>
      <c r="G486" s="186">
        <v>195</v>
      </c>
    </row>
    <row r="487" spans="1:7" ht="15" customHeight="1">
      <c r="A487" s="181" t="s">
        <v>618</v>
      </c>
      <c r="B487" s="182" t="s">
        <v>619</v>
      </c>
      <c r="C487" s="183" t="s">
        <v>80</v>
      </c>
      <c r="D487" s="183" t="s">
        <v>94</v>
      </c>
      <c r="E487" s="184">
        <v>1</v>
      </c>
      <c r="F487" s="185">
        <v>38.299999999999997</v>
      </c>
      <c r="G487" s="186">
        <v>38.299999999999997</v>
      </c>
    </row>
    <row r="488" spans="1:7" ht="15" customHeight="1">
      <c r="A488" s="181" t="s">
        <v>620</v>
      </c>
      <c r="B488" s="182" t="s">
        <v>621</v>
      </c>
      <c r="C488" s="183" t="s">
        <v>80</v>
      </c>
      <c r="D488" s="183" t="s">
        <v>622</v>
      </c>
      <c r="E488" s="184">
        <v>8.9999999999999993E-3</v>
      </c>
      <c r="F488" s="185">
        <v>9</v>
      </c>
      <c r="G488" s="186">
        <v>0.08</v>
      </c>
    </row>
    <row r="489" spans="1:7" ht="15" customHeight="1">
      <c r="A489" s="181" t="s">
        <v>623</v>
      </c>
      <c r="B489" s="182" t="s">
        <v>624</v>
      </c>
      <c r="C489" s="183" t="s">
        <v>80</v>
      </c>
      <c r="D489" s="183" t="s">
        <v>94</v>
      </c>
      <c r="E489" s="184">
        <v>1</v>
      </c>
      <c r="F489" s="185">
        <v>3.2</v>
      </c>
      <c r="G489" s="186">
        <v>3.2</v>
      </c>
    </row>
    <row r="490" spans="1:7" ht="15" customHeight="1">
      <c r="A490" s="181" t="s">
        <v>625</v>
      </c>
      <c r="B490" s="182" t="s">
        <v>626</v>
      </c>
      <c r="C490" s="183" t="s">
        <v>80</v>
      </c>
      <c r="D490" s="183" t="s">
        <v>534</v>
      </c>
      <c r="E490" s="184">
        <v>2.9999999999999997E-4</v>
      </c>
      <c r="F490" s="185">
        <v>49.9</v>
      </c>
      <c r="G490" s="186">
        <v>0.01</v>
      </c>
    </row>
    <row r="491" spans="1:7" ht="15" customHeight="1">
      <c r="A491" s="181" t="s">
        <v>627</v>
      </c>
      <c r="B491" s="182" t="s">
        <v>628</v>
      </c>
      <c r="C491" s="183" t="s">
        <v>80</v>
      </c>
      <c r="D491" s="183" t="s">
        <v>94</v>
      </c>
      <c r="E491" s="184">
        <v>4</v>
      </c>
      <c r="F491" s="185">
        <v>3.77</v>
      </c>
      <c r="G491" s="186">
        <v>15.08</v>
      </c>
    </row>
    <row r="492" spans="1:7" ht="15" customHeight="1">
      <c r="A492" s="187"/>
      <c r="B492" s="188"/>
      <c r="C492" s="188"/>
      <c r="D492" s="188"/>
      <c r="E492" s="189" t="s">
        <v>399</v>
      </c>
      <c r="F492" s="190"/>
      <c r="G492" s="191">
        <v>296.24</v>
      </c>
    </row>
    <row r="493" spans="1:7" ht="15" customHeight="1">
      <c r="A493" s="177" t="s">
        <v>400</v>
      </c>
      <c r="B493" s="178"/>
      <c r="C493" s="179" t="s">
        <v>392</v>
      </c>
      <c r="D493" s="179" t="s">
        <v>393</v>
      </c>
      <c r="E493" s="179" t="s">
        <v>394</v>
      </c>
      <c r="F493" s="179" t="s">
        <v>395</v>
      </c>
      <c r="G493" s="180" t="s">
        <v>396</v>
      </c>
    </row>
    <row r="494" spans="1:7" ht="33">
      <c r="A494" s="181" t="s">
        <v>590</v>
      </c>
      <c r="B494" s="182" t="s">
        <v>591</v>
      </c>
      <c r="C494" s="183" t="s">
        <v>80</v>
      </c>
      <c r="D494" s="183" t="s">
        <v>403</v>
      </c>
      <c r="E494" s="184">
        <v>3.3</v>
      </c>
      <c r="F494" s="185">
        <v>16.989999999999998</v>
      </c>
      <c r="G494" s="186">
        <v>56.07</v>
      </c>
    </row>
    <row r="495" spans="1:7" ht="33">
      <c r="A495" s="181" t="s">
        <v>592</v>
      </c>
      <c r="B495" s="182" t="s">
        <v>593</v>
      </c>
      <c r="C495" s="183" t="s">
        <v>80</v>
      </c>
      <c r="D495" s="183" t="s">
        <v>403</v>
      </c>
      <c r="E495" s="184">
        <v>3.3</v>
      </c>
      <c r="F495" s="185">
        <v>20.7</v>
      </c>
      <c r="G495" s="186">
        <v>68.31</v>
      </c>
    </row>
    <row r="496" spans="1:7" ht="15" customHeight="1">
      <c r="A496" s="187"/>
      <c r="B496" s="188"/>
      <c r="C496" s="188"/>
      <c r="D496" s="188"/>
      <c r="E496" s="189" t="s">
        <v>406</v>
      </c>
      <c r="F496" s="190"/>
      <c r="G496" s="191">
        <v>124.38</v>
      </c>
    </row>
    <row r="497" spans="1:7" ht="15" customHeight="1" thickBot="1">
      <c r="A497" s="192"/>
      <c r="B497" s="193"/>
      <c r="C497" s="193"/>
      <c r="D497" s="193"/>
      <c r="E497" s="194" t="s">
        <v>389</v>
      </c>
      <c r="F497" s="195"/>
      <c r="G497" s="196">
        <v>420.62</v>
      </c>
    </row>
    <row r="498" spans="1:7" ht="9.9499999999999993" customHeight="1" thickTop="1" thickBot="1">
      <c r="A498" s="174"/>
      <c r="B498" s="174"/>
      <c r="C498" s="175" t="s">
        <v>387</v>
      </c>
      <c r="D498" s="176"/>
      <c r="E498" s="174"/>
      <c r="F498" s="174"/>
      <c r="G498" s="174"/>
    </row>
    <row r="499" spans="1:7" ht="20.100000000000001" customHeight="1" thickTop="1">
      <c r="A499" s="163" t="s">
        <v>629</v>
      </c>
      <c r="B499" s="164"/>
      <c r="C499" s="164"/>
      <c r="D499" s="164"/>
      <c r="E499" s="164"/>
      <c r="F499" s="164"/>
      <c r="G499" s="165"/>
    </row>
    <row r="500" spans="1:7" ht="15" customHeight="1">
      <c r="A500" s="177" t="s">
        <v>391</v>
      </c>
      <c r="B500" s="178"/>
      <c r="C500" s="179" t="s">
        <v>392</v>
      </c>
      <c r="D500" s="179" t="s">
        <v>393</v>
      </c>
      <c r="E500" s="179" t="s">
        <v>394</v>
      </c>
      <c r="F500" s="179" t="s">
        <v>395</v>
      </c>
      <c r="G500" s="180" t="s">
        <v>396</v>
      </c>
    </row>
    <row r="501" spans="1:7" ht="15" customHeight="1">
      <c r="A501" s="181" t="s">
        <v>620</v>
      </c>
      <c r="B501" s="182" t="s">
        <v>621</v>
      </c>
      <c r="C501" s="183" t="s">
        <v>80</v>
      </c>
      <c r="D501" s="183" t="s">
        <v>622</v>
      </c>
      <c r="E501" s="184">
        <v>8.9999999999999993E-3</v>
      </c>
      <c r="F501" s="185">
        <v>9</v>
      </c>
      <c r="G501" s="186">
        <v>0.08</v>
      </c>
    </row>
    <row r="502" spans="1:7" ht="15" customHeight="1">
      <c r="A502" s="181" t="s">
        <v>612</v>
      </c>
      <c r="B502" s="182" t="s">
        <v>613</v>
      </c>
      <c r="C502" s="183" t="s">
        <v>80</v>
      </c>
      <c r="D502" s="183" t="s">
        <v>94</v>
      </c>
      <c r="E502" s="184">
        <v>1</v>
      </c>
      <c r="F502" s="185">
        <v>37.07</v>
      </c>
      <c r="G502" s="186">
        <v>37.07</v>
      </c>
    </row>
    <row r="503" spans="1:7" ht="15" customHeight="1">
      <c r="A503" s="181" t="s">
        <v>614</v>
      </c>
      <c r="B503" s="182" t="s">
        <v>615</v>
      </c>
      <c r="C503" s="183" t="s">
        <v>80</v>
      </c>
      <c r="D503" s="183" t="s">
        <v>94</v>
      </c>
      <c r="E503" s="184">
        <v>1</v>
      </c>
      <c r="F503" s="185">
        <v>7.5</v>
      </c>
      <c r="G503" s="186">
        <v>7.5</v>
      </c>
    </row>
    <row r="504" spans="1:7" ht="15" customHeight="1">
      <c r="A504" s="181" t="s">
        <v>630</v>
      </c>
      <c r="B504" s="182" t="s">
        <v>631</v>
      </c>
      <c r="C504" s="183" t="s">
        <v>80</v>
      </c>
      <c r="D504" s="183" t="s">
        <v>94</v>
      </c>
      <c r="E504" s="184">
        <v>1</v>
      </c>
      <c r="F504" s="185">
        <v>838.5</v>
      </c>
      <c r="G504" s="186">
        <v>838.5</v>
      </c>
    </row>
    <row r="505" spans="1:7" ht="15" customHeight="1">
      <c r="A505" s="181" t="s">
        <v>632</v>
      </c>
      <c r="B505" s="182" t="s">
        <v>633</v>
      </c>
      <c r="C505" s="183" t="s">
        <v>80</v>
      </c>
      <c r="D505" s="183" t="s">
        <v>94</v>
      </c>
      <c r="E505" s="184">
        <v>1</v>
      </c>
      <c r="F505" s="185">
        <v>799.8</v>
      </c>
      <c r="G505" s="186">
        <v>799.8</v>
      </c>
    </row>
    <row r="506" spans="1:7" ht="15" customHeight="1">
      <c r="A506" s="181" t="s">
        <v>625</v>
      </c>
      <c r="B506" s="182" t="s">
        <v>626</v>
      </c>
      <c r="C506" s="183" t="s">
        <v>80</v>
      </c>
      <c r="D506" s="183" t="s">
        <v>534</v>
      </c>
      <c r="E506" s="184">
        <v>2.9999999999999997E-4</v>
      </c>
      <c r="F506" s="185">
        <v>49.9</v>
      </c>
      <c r="G506" s="186">
        <v>0.01</v>
      </c>
    </row>
    <row r="507" spans="1:7" ht="15" customHeight="1">
      <c r="A507" s="181" t="s">
        <v>627</v>
      </c>
      <c r="B507" s="182" t="s">
        <v>628</v>
      </c>
      <c r="C507" s="183" t="s">
        <v>80</v>
      </c>
      <c r="D507" s="183" t="s">
        <v>94</v>
      </c>
      <c r="E507" s="184">
        <v>4</v>
      </c>
      <c r="F507" s="185">
        <v>3.77</v>
      </c>
      <c r="G507" s="186">
        <v>15.08</v>
      </c>
    </row>
    <row r="508" spans="1:7" ht="15" customHeight="1">
      <c r="A508" s="181" t="s">
        <v>623</v>
      </c>
      <c r="B508" s="182" t="s">
        <v>624</v>
      </c>
      <c r="C508" s="183" t="s">
        <v>80</v>
      </c>
      <c r="D508" s="183" t="s">
        <v>94</v>
      </c>
      <c r="E508" s="184">
        <v>1</v>
      </c>
      <c r="F508" s="185">
        <v>3.2</v>
      </c>
      <c r="G508" s="186">
        <v>3.2</v>
      </c>
    </row>
    <row r="509" spans="1:7" ht="15" customHeight="1">
      <c r="A509" s="187"/>
      <c r="B509" s="188"/>
      <c r="C509" s="188"/>
      <c r="D509" s="188"/>
      <c r="E509" s="189" t="s">
        <v>399</v>
      </c>
      <c r="F509" s="190"/>
      <c r="G509" s="191">
        <v>1701.24</v>
      </c>
    </row>
    <row r="510" spans="1:7" ht="15" customHeight="1">
      <c r="A510" s="177" t="s">
        <v>400</v>
      </c>
      <c r="B510" s="178"/>
      <c r="C510" s="179" t="s">
        <v>392</v>
      </c>
      <c r="D510" s="179" t="s">
        <v>393</v>
      </c>
      <c r="E510" s="179" t="s">
        <v>394</v>
      </c>
      <c r="F510" s="179" t="s">
        <v>395</v>
      </c>
      <c r="G510" s="180" t="s">
        <v>396</v>
      </c>
    </row>
    <row r="511" spans="1:7" ht="20.100000000000001" customHeight="1">
      <c r="A511" s="181" t="s">
        <v>590</v>
      </c>
      <c r="B511" s="182" t="s">
        <v>591</v>
      </c>
      <c r="C511" s="183" t="s">
        <v>80</v>
      </c>
      <c r="D511" s="183" t="s">
        <v>403</v>
      </c>
      <c r="E511" s="184">
        <v>3.3</v>
      </c>
      <c r="F511" s="185">
        <v>16.989999999999998</v>
      </c>
      <c r="G511" s="186">
        <v>56.07</v>
      </c>
    </row>
    <row r="512" spans="1:7" ht="20.100000000000001" customHeight="1">
      <c r="A512" s="181" t="s">
        <v>592</v>
      </c>
      <c r="B512" s="182" t="s">
        <v>593</v>
      </c>
      <c r="C512" s="183" t="s">
        <v>80</v>
      </c>
      <c r="D512" s="183" t="s">
        <v>403</v>
      </c>
      <c r="E512" s="184">
        <v>3.34</v>
      </c>
      <c r="F512" s="185">
        <v>20.7</v>
      </c>
      <c r="G512" s="186">
        <v>69.14</v>
      </c>
    </row>
    <row r="513" spans="1:7" ht="15" customHeight="1">
      <c r="A513" s="187"/>
      <c r="B513" s="188"/>
      <c r="C513" s="188"/>
      <c r="D513" s="188"/>
      <c r="E513" s="189" t="s">
        <v>406</v>
      </c>
      <c r="F513" s="190"/>
      <c r="G513" s="191">
        <v>125.21</v>
      </c>
    </row>
    <row r="514" spans="1:7" ht="15" customHeight="1" thickBot="1">
      <c r="A514" s="192"/>
      <c r="B514" s="193"/>
      <c r="C514" s="193"/>
      <c r="D514" s="193"/>
      <c r="E514" s="194" t="s">
        <v>389</v>
      </c>
      <c r="F514" s="195"/>
      <c r="G514" s="196">
        <v>1826.45</v>
      </c>
    </row>
    <row r="515" spans="1:7" ht="9.9499999999999993" customHeight="1" thickTop="1" thickBot="1">
      <c r="A515" s="174"/>
      <c r="B515" s="174"/>
      <c r="C515" s="175" t="s">
        <v>387</v>
      </c>
      <c r="D515" s="176"/>
      <c r="E515" s="174"/>
      <c r="F515" s="174"/>
      <c r="G515" s="174"/>
    </row>
    <row r="516" spans="1:7" ht="20.100000000000001" customHeight="1" thickTop="1">
      <c r="A516" s="163" t="s">
        <v>634</v>
      </c>
      <c r="B516" s="164"/>
      <c r="C516" s="164"/>
      <c r="D516" s="164"/>
      <c r="E516" s="164"/>
      <c r="F516" s="164"/>
      <c r="G516" s="165"/>
    </row>
    <row r="517" spans="1:7" ht="15" customHeight="1">
      <c r="A517" s="177" t="s">
        <v>391</v>
      </c>
      <c r="B517" s="178"/>
      <c r="C517" s="179" t="s">
        <v>392</v>
      </c>
      <c r="D517" s="179" t="s">
        <v>393</v>
      </c>
      <c r="E517" s="179" t="s">
        <v>394</v>
      </c>
      <c r="F517" s="179" t="s">
        <v>395</v>
      </c>
      <c r="G517" s="180" t="s">
        <v>396</v>
      </c>
    </row>
    <row r="518" spans="1:7" ht="15" customHeight="1">
      <c r="A518" s="181" t="s">
        <v>635</v>
      </c>
      <c r="B518" s="182" t="s">
        <v>636</v>
      </c>
      <c r="C518" s="183" t="s">
        <v>80</v>
      </c>
      <c r="D518" s="183" t="s">
        <v>90</v>
      </c>
      <c r="E518" s="184">
        <v>0.28000000000000003</v>
      </c>
      <c r="F518" s="185">
        <v>11.08</v>
      </c>
      <c r="G518" s="186">
        <v>3.1</v>
      </c>
    </row>
    <row r="519" spans="1:7" ht="15" customHeight="1">
      <c r="A519" s="181" t="s">
        <v>637</v>
      </c>
      <c r="B519" s="182" t="s">
        <v>203</v>
      </c>
      <c r="C519" s="183" t="s">
        <v>80</v>
      </c>
      <c r="D519" s="183" t="s">
        <v>94</v>
      </c>
      <c r="E519" s="184">
        <v>1</v>
      </c>
      <c r="F519" s="185">
        <v>10.7</v>
      </c>
      <c r="G519" s="186">
        <v>10.7</v>
      </c>
    </row>
    <row r="520" spans="1:7" ht="15" customHeight="1">
      <c r="A520" s="187"/>
      <c r="B520" s="188"/>
      <c r="C520" s="188"/>
      <c r="D520" s="188"/>
      <c r="E520" s="189" t="s">
        <v>399</v>
      </c>
      <c r="F520" s="190"/>
      <c r="G520" s="191">
        <v>13.8</v>
      </c>
    </row>
    <row r="521" spans="1:7" ht="15" customHeight="1">
      <c r="A521" s="177" t="s">
        <v>400</v>
      </c>
      <c r="B521" s="178"/>
      <c r="C521" s="179" t="s">
        <v>392</v>
      </c>
      <c r="D521" s="179" t="s">
        <v>393</v>
      </c>
      <c r="E521" s="179" t="s">
        <v>394</v>
      </c>
      <c r="F521" s="179" t="s">
        <v>395</v>
      </c>
      <c r="G521" s="180" t="s">
        <v>396</v>
      </c>
    </row>
    <row r="522" spans="1:7" ht="33">
      <c r="A522" s="181" t="s">
        <v>590</v>
      </c>
      <c r="B522" s="182" t="s">
        <v>591</v>
      </c>
      <c r="C522" s="183" t="s">
        <v>80</v>
      </c>
      <c r="D522" s="183" t="s">
        <v>403</v>
      </c>
      <c r="E522" s="184">
        <v>0.5</v>
      </c>
      <c r="F522" s="185">
        <v>16.989999999999998</v>
      </c>
      <c r="G522" s="186">
        <v>8.5</v>
      </c>
    </row>
    <row r="523" spans="1:7" ht="33">
      <c r="A523" s="181" t="s">
        <v>592</v>
      </c>
      <c r="B523" s="182" t="s">
        <v>593</v>
      </c>
      <c r="C523" s="183" t="s">
        <v>80</v>
      </c>
      <c r="D523" s="183" t="s">
        <v>403</v>
      </c>
      <c r="E523" s="184">
        <v>0.5</v>
      </c>
      <c r="F523" s="185">
        <v>20.7</v>
      </c>
      <c r="G523" s="186">
        <v>10.35</v>
      </c>
    </row>
    <row r="524" spans="1:7" ht="15" customHeight="1">
      <c r="A524" s="187"/>
      <c r="B524" s="188"/>
      <c r="C524" s="188"/>
      <c r="D524" s="188"/>
      <c r="E524" s="189" t="s">
        <v>406</v>
      </c>
      <c r="F524" s="190"/>
      <c r="G524" s="191">
        <v>18.850000000000001</v>
      </c>
    </row>
    <row r="525" spans="1:7" ht="15" customHeight="1" thickBot="1">
      <c r="A525" s="192"/>
      <c r="B525" s="193"/>
      <c r="C525" s="193"/>
      <c r="D525" s="193"/>
      <c r="E525" s="194" t="s">
        <v>389</v>
      </c>
      <c r="F525" s="195"/>
      <c r="G525" s="196">
        <v>32.65</v>
      </c>
    </row>
    <row r="526" spans="1:7" ht="9.9499999999999993" customHeight="1" thickTop="1" thickBot="1">
      <c r="A526" s="174"/>
      <c r="B526" s="174"/>
      <c r="C526" s="175" t="s">
        <v>387</v>
      </c>
      <c r="D526" s="176"/>
      <c r="E526" s="174"/>
      <c r="F526" s="174"/>
      <c r="G526" s="174"/>
    </row>
    <row r="527" spans="1:7" ht="20.100000000000001" customHeight="1" thickTop="1">
      <c r="A527" s="163" t="s">
        <v>638</v>
      </c>
      <c r="B527" s="164"/>
      <c r="C527" s="164"/>
      <c r="D527" s="164"/>
      <c r="E527" s="164"/>
      <c r="F527" s="164"/>
      <c r="G527" s="165"/>
    </row>
    <row r="528" spans="1:7" ht="15" customHeight="1">
      <c r="A528" s="177" t="s">
        <v>391</v>
      </c>
      <c r="B528" s="178"/>
      <c r="C528" s="179" t="s">
        <v>392</v>
      </c>
      <c r="D528" s="179" t="s">
        <v>393</v>
      </c>
      <c r="E528" s="179" t="s">
        <v>394</v>
      </c>
      <c r="F528" s="179" t="s">
        <v>395</v>
      </c>
      <c r="G528" s="180" t="s">
        <v>396</v>
      </c>
    </row>
    <row r="529" spans="1:7" ht="15" customHeight="1">
      <c r="A529" s="181" t="s">
        <v>639</v>
      </c>
      <c r="B529" s="182" t="s">
        <v>640</v>
      </c>
      <c r="C529" s="183" t="s">
        <v>75</v>
      </c>
      <c r="D529" s="183" t="s">
        <v>94</v>
      </c>
      <c r="E529" s="184">
        <v>3.6499999999999998E-2</v>
      </c>
      <c r="F529" s="185">
        <v>3.6</v>
      </c>
      <c r="G529" s="186">
        <v>0.13</v>
      </c>
    </row>
    <row r="530" spans="1:7" ht="20.100000000000001" customHeight="1">
      <c r="A530" s="181" t="s">
        <v>641</v>
      </c>
      <c r="B530" s="182" t="s">
        <v>642</v>
      </c>
      <c r="C530" s="183" t="s">
        <v>75</v>
      </c>
      <c r="D530" s="183" t="s">
        <v>94</v>
      </c>
      <c r="E530" s="184">
        <v>1</v>
      </c>
      <c r="F530" s="185">
        <v>30.93</v>
      </c>
      <c r="G530" s="186">
        <v>30.93</v>
      </c>
    </row>
    <row r="531" spans="1:7" ht="15" customHeight="1">
      <c r="A531" s="187"/>
      <c r="B531" s="188"/>
      <c r="C531" s="188"/>
      <c r="D531" s="188"/>
      <c r="E531" s="189" t="s">
        <v>399</v>
      </c>
      <c r="F531" s="190"/>
      <c r="G531" s="191">
        <v>31.06</v>
      </c>
    </row>
    <row r="532" spans="1:7" ht="15" customHeight="1">
      <c r="A532" s="177" t="s">
        <v>400</v>
      </c>
      <c r="B532" s="178"/>
      <c r="C532" s="179" t="s">
        <v>392</v>
      </c>
      <c r="D532" s="179" t="s">
        <v>393</v>
      </c>
      <c r="E532" s="179" t="s">
        <v>394</v>
      </c>
      <c r="F532" s="179" t="s">
        <v>395</v>
      </c>
      <c r="G532" s="180" t="s">
        <v>396</v>
      </c>
    </row>
    <row r="533" spans="1:7" ht="33">
      <c r="A533" s="181" t="s">
        <v>643</v>
      </c>
      <c r="B533" s="182" t="s">
        <v>593</v>
      </c>
      <c r="C533" s="183" t="s">
        <v>75</v>
      </c>
      <c r="D533" s="183" t="s">
        <v>403</v>
      </c>
      <c r="E533" s="184">
        <v>0.1525</v>
      </c>
      <c r="F533" s="185">
        <v>20.7</v>
      </c>
      <c r="G533" s="186">
        <v>3.15</v>
      </c>
    </row>
    <row r="534" spans="1:7" ht="16.5">
      <c r="A534" s="181" t="s">
        <v>420</v>
      </c>
      <c r="B534" s="182" t="s">
        <v>402</v>
      </c>
      <c r="C534" s="183" t="s">
        <v>75</v>
      </c>
      <c r="D534" s="183" t="s">
        <v>403</v>
      </c>
      <c r="E534" s="184">
        <v>4.8099999999999997E-2</v>
      </c>
      <c r="F534" s="185">
        <v>17.09</v>
      </c>
      <c r="G534" s="186">
        <v>0.82</v>
      </c>
    </row>
    <row r="535" spans="1:7" ht="15" customHeight="1">
      <c r="A535" s="187"/>
      <c r="B535" s="188"/>
      <c r="C535" s="188"/>
      <c r="D535" s="188"/>
      <c r="E535" s="189" t="s">
        <v>406</v>
      </c>
      <c r="F535" s="190"/>
      <c r="G535" s="191">
        <v>3.97</v>
      </c>
    </row>
    <row r="536" spans="1:7" ht="15" customHeight="1" thickBot="1">
      <c r="A536" s="192"/>
      <c r="B536" s="193"/>
      <c r="C536" s="193"/>
      <c r="D536" s="193"/>
      <c r="E536" s="194" t="s">
        <v>389</v>
      </c>
      <c r="F536" s="195"/>
      <c r="G536" s="196">
        <v>35.03</v>
      </c>
    </row>
    <row r="537" spans="1:7" ht="9.9499999999999993" customHeight="1" thickTop="1" thickBot="1">
      <c r="A537" s="174"/>
      <c r="B537" s="174"/>
      <c r="C537" s="175" t="s">
        <v>387</v>
      </c>
      <c r="D537" s="176"/>
      <c r="E537" s="174"/>
      <c r="F537" s="174"/>
      <c r="G537" s="174"/>
    </row>
    <row r="538" spans="1:7" ht="44.25" customHeight="1" thickTop="1">
      <c r="A538" s="163" t="s">
        <v>644</v>
      </c>
      <c r="B538" s="164"/>
      <c r="C538" s="164"/>
      <c r="D538" s="164"/>
      <c r="E538" s="164"/>
      <c r="F538" s="164"/>
      <c r="G538" s="165"/>
    </row>
    <row r="539" spans="1:7" ht="15" customHeight="1">
      <c r="A539" s="177" t="s">
        <v>400</v>
      </c>
      <c r="B539" s="178"/>
      <c r="C539" s="179" t="s">
        <v>392</v>
      </c>
      <c r="D539" s="179" t="s">
        <v>393</v>
      </c>
      <c r="E539" s="179" t="s">
        <v>394</v>
      </c>
      <c r="F539" s="179" t="s">
        <v>395</v>
      </c>
      <c r="G539" s="180" t="s">
        <v>396</v>
      </c>
    </row>
    <row r="540" spans="1:7" ht="33">
      <c r="A540" s="181" t="s">
        <v>645</v>
      </c>
      <c r="B540" s="182" t="s">
        <v>646</v>
      </c>
      <c r="C540" s="183" t="s">
        <v>75</v>
      </c>
      <c r="D540" s="183" t="s">
        <v>94</v>
      </c>
      <c r="E540" s="184">
        <v>1</v>
      </c>
      <c r="F540" s="185">
        <v>20.18</v>
      </c>
      <c r="G540" s="186">
        <v>20.18</v>
      </c>
    </row>
    <row r="541" spans="1:7" ht="33">
      <c r="A541" s="181" t="s">
        <v>647</v>
      </c>
      <c r="B541" s="182" t="s">
        <v>648</v>
      </c>
      <c r="C541" s="183" t="s">
        <v>75</v>
      </c>
      <c r="D541" s="183" t="s">
        <v>94</v>
      </c>
      <c r="E541" s="184">
        <v>1</v>
      </c>
      <c r="F541" s="185">
        <v>11.75</v>
      </c>
      <c r="G541" s="186">
        <v>11.75</v>
      </c>
    </row>
    <row r="542" spans="1:7" ht="33">
      <c r="A542" s="181" t="s">
        <v>649</v>
      </c>
      <c r="B542" s="182" t="s">
        <v>650</v>
      </c>
      <c r="C542" s="183" t="s">
        <v>75</v>
      </c>
      <c r="D542" s="183" t="s">
        <v>94</v>
      </c>
      <c r="E542" s="184">
        <v>1</v>
      </c>
      <c r="F542" s="185">
        <v>246.86</v>
      </c>
      <c r="G542" s="186">
        <v>246.86</v>
      </c>
    </row>
    <row r="543" spans="1:7" ht="33">
      <c r="A543" s="181" t="s">
        <v>651</v>
      </c>
      <c r="B543" s="182" t="s">
        <v>652</v>
      </c>
      <c r="C543" s="183" t="s">
        <v>75</v>
      </c>
      <c r="D543" s="183" t="s">
        <v>94</v>
      </c>
      <c r="E543" s="184">
        <v>1</v>
      </c>
      <c r="F543" s="185">
        <v>61.4</v>
      </c>
      <c r="G543" s="186">
        <v>61.4</v>
      </c>
    </row>
    <row r="544" spans="1:7" ht="15" customHeight="1">
      <c r="A544" s="187"/>
      <c r="B544" s="188"/>
      <c r="C544" s="188"/>
      <c r="D544" s="188"/>
      <c r="E544" s="189" t="s">
        <v>406</v>
      </c>
      <c r="F544" s="190"/>
      <c r="G544" s="191">
        <v>340.19</v>
      </c>
    </row>
    <row r="545" spans="1:7" ht="15" customHeight="1" thickBot="1">
      <c r="A545" s="192"/>
      <c r="B545" s="193"/>
      <c r="C545" s="193"/>
      <c r="D545" s="193"/>
      <c r="E545" s="194" t="s">
        <v>389</v>
      </c>
      <c r="F545" s="195"/>
      <c r="G545" s="196">
        <v>340.19</v>
      </c>
    </row>
    <row r="546" spans="1:7" ht="9.9499999999999993" customHeight="1" thickTop="1" thickBot="1">
      <c r="A546" s="174"/>
      <c r="B546" s="174"/>
      <c r="C546" s="175" t="s">
        <v>387</v>
      </c>
      <c r="D546" s="176"/>
      <c r="E546" s="174"/>
      <c r="F546" s="174"/>
      <c r="G546" s="174"/>
    </row>
    <row r="547" spans="1:7" ht="34.5" customHeight="1" thickTop="1">
      <c r="A547" s="163" t="s">
        <v>653</v>
      </c>
      <c r="B547" s="164"/>
      <c r="C547" s="164"/>
      <c r="D547" s="164"/>
      <c r="E547" s="164"/>
      <c r="F547" s="164"/>
      <c r="G547" s="165"/>
    </row>
    <row r="548" spans="1:7" ht="15" customHeight="1">
      <c r="A548" s="177" t="s">
        <v>391</v>
      </c>
      <c r="B548" s="178"/>
      <c r="C548" s="179" t="s">
        <v>392</v>
      </c>
      <c r="D548" s="179" t="s">
        <v>393</v>
      </c>
      <c r="E548" s="179" t="s">
        <v>394</v>
      </c>
      <c r="F548" s="179" t="s">
        <v>395</v>
      </c>
      <c r="G548" s="180" t="s">
        <v>396</v>
      </c>
    </row>
    <row r="549" spans="1:7" ht="49.5">
      <c r="A549" s="181" t="s">
        <v>654</v>
      </c>
      <c r="B549" s="182" t="s">
        <v>655</v>
      </c>
      <c r="C549" s="183" t="s">
        <v>75</v>
      </c>
      <c r="D549" s="183" t="s">
        <v>94</v>
      </c>
      <c r="E549" s="184">
        <v>9</v>
      </c>
      <c r="F549" s="185">
        <v>19.02</v>
      </c>
      <c r="G549" s="186">
        <v>171.18</v>
      </c>
    </row>
    <row r="550" spans="1:7" ht="33">
      <c r="A550" s="181" t="s">
        <v>656</v>
      </c>
      <c r="B550" s="182" t="s">
        <v>657</v>
      </c>
      <c r="C550" s="183" t="s">
        <v>75</v>
      </c>
      <c r="D550" s="183" t="s">
        <v>94</v>
      </c>
      <c r="E550" s="184">
        <v>1</v>
      </c>
      <c r="F550" s="185">
        <v>411.4</v>
      </c>
      <c r="G550" s="186">
        <v>411.4</v>
      </c>
    </row>
    <row r="551" spans="1:7" ht="15" customHeight="1">
      <c r="A551" s="187"/>
      <c r="B551" s="188"/>
      <c r="C551" s="188"/>
      <c r="D551" s="188"/>
      <c r="E551" s="189" t="s">
        <v>399</v>
      </c>
      <c r="F551" s="190"/>
      <c r="G551" s="191">
        <v>582.58000000000004</v>
      </c>
    </row>
    <row r="552" spans="1:7" ht="15" customHeight="1">
      <c r="A552" s="177" t="s">
        <v>400</v>
      </c>
      <c r="B552" s="178"/>
      <c r="C552" s="179" t="s">
        <v>392</v>
      </c>
      <c r="D552" s="179" t="s">
        <v>393</v>
      </c>
      <c r="E552" s="179" t="s">
        <v>394</v>
      </c>
      <c r="F552" s="179" t="s">
        <v>395</v>
      </c>
      <c r="G552" s="180" t="s">
        <v>396</v>
      </c>
    </row>
    <row r="553" spans="1:7" ht="33">
      <c r="A553" s="181" t="s">
        <v>643</v>
      </c>
      <c r="B553" s="182" t="s">
        <v>593</v>
      </c>
      <c r="C553" s="183" t="s">
        <v>75</v>
      </c>
      <c r="D553" s="183" t="s">
        <v>403</v>
      </c>
      <c r="E553" s="184">
        <v>1.4228000000000001</v>
      </c>
      <c r="F553" s="185">
        <v>20.7</v>
      </c>
      <c r="G553" s="186">
        <v>29.45</v>
      </c>
    </row>
    <row r="554" spans="1:7" ht="15" customHeight="1">
      <c r="A554" s="181" t="s">
        <v>420</v>
      </c>
      <c r="B554" s="182" t="s">
        <v>402</v>
      </c>
      <c r="C554" s="183" t="s">
        <v>75</v>
      </c>
      <c r="D554" s="183" t="s">
        <v>403</v>
      </c>
      <c r="E554" s="184">
        <v>0.44829999999999998</v>
      </c>
      <c r="F554" s="185">
        <v>17.09</v>
      </c>
      <c r="G554" s="186">
        <v>7.66</v>
      </c>
    </row>
    <row r="555" spans="1:7" ht="15" customHeight="1">
      <c r="A555" s="187"/>
      <c r="B555" s="188"/>
      <c r="C555" s="188"/>
      <c r="D555" s="188"/>
      <c r="E555" s="189" t="s">
        <v>406</v>
      </c>
      <c r="F555" s="190"/>
      <c r="G555" s="191">
        <v>37.11</v>
      </c>
    </row>
    <row r="556" spans="1:7" ht="15" customHeight="1" thickBot="1">
      <c r="A556" s="192"/>
      <c r="B556" s="193"/>
      <c r="C556" s="193"/>
      <c r="D556" s="193"/>
      <c r="E556" s="194" t="s">
        <v>389</v>
      </c>
      <c r="F556" s="195"/>
      <c r="G556" s="196">
        <v>619.69000000000005</v>
      </c>
    </row>
    <row r="557" spans="1:7" ht="9.9499999999999993" customHeight="1" thickTop="1" thickBot="1">
      <c r="A557" s="174"/>
      <c r="B557" s="174"/>
      <c r="C557" s="175" t="s">
        <v>387</v>
      </c>
      <c r="D557" s="176"/>
      <c r="E557" s="174"/>
      <c r="F557" s="174"/>
      <c r="G557" s="174"/>
    </row>
    <row r="558" spans="1:7" ht="20.100000000000001" customHeight="1" thickTop="1">
      <c r="A558" s="163" t="s">
        <v>658</v>
      </c>
      <c r="B558" s="164"/>
      <c r="C558" s="164"/>
      <c r="D558" s="164"/>
      <c r="E558" s="164"/>
      <c r="F558" s="164"/>
      <c r="G558" s="165"/>
    </row>
    <row r="559" spans="1:7" ht="15" customHeight="1">
      <c r="A559" s="177" t="s">
        <v>391</v>
      </c>
      <c r="B559" s="178"/>
      <c r="C559" s="179" t="s">
        <v>392</v>
      </c>
      <c r="D559" s="179" t="s">
        <v>393</v>
      </c>
      <c r="E559" s="179" t="s">
        <v>394</v>
      </c>
      <c r="F559" s="179" t="s">
        <v>395</v>
      </c>
      <c r="G559" s="180" t="s">
        <v>396</v>
      </c>
    </row>
    <row r="560" spans="1:7" ht="15" customHeight="1">
      <c r="A560" s="181" t="s">
        <v>659</v>
      </c>
      <c r="B560" s="182" t="s">
        <v>660</v>
      </c>
      <c r="C560" s="183" t="s">
        <v>80</v>
      </c>
      <c r="D560" s="183" t="s">
        <v>94</v>
      </c>
      <c r="E560" s="184">
        <v>1</v>
      </c>
      <c r="F560" s="185">
        <v>481.21</v>
      </c>
      <c r="G560" s="186">
        <v>481.21</v>
      </c>
    </row>
    <row r="561" spans="1:7" ht="15" customHeight="1">
      <c r="A561" s="187"/>
      <c r="B561" s="188"/>
      <c r="C561" s="188"/>
      <c r="D561" s="188"/>
      <c r="E561" s="189" t="s">
        <v>399</v>
      </c>
      <c r="F561" s="190"/>
      <c r="G561" s="191">
        <v>481.21</v>
      </c>
    </row>
    <row r="562" spans="1:7" ht="15" customHeight="1">
      <c r="A562" s="177" t="s">
        <v>400</v>
      </c>
      <c r="B562" s="178"/>
      <c r="C562" s="179" t="s">
        <v>392</v>
      </c>
      <c r="D562" s="179" t="s">
        <v>393</v>
      </c>
      <c r="E562" s="179" t="s">
        <v>394</v>
      </c>
      <c r="F562" s="179" t="s">
        <v>395</v>
      </c>
      <c r="G562" s="180" t="s">
        <v>396</v>
      </c>
    </row>
    <row r="563" spans="1:7" ht="15" customHeight="1">
      <c r="A563" s="181" t="s">
        <v>661</v>
      </c>
      <c r="B563" s="182" t="s">
        <v>662</v>
      </c>
      <c r="C563" s="183" t="s">
        <v>80</v>
      </c>
      <c r="D563" s="183" t="s">
        <v>98</v>
      </c>
      <c r="E563" s="184">
        <v>8.8000000000000007</v>
      </c>
      <c r="F563" s="185">
        <v>92.09</v>
      </c>
      <c r="G563" s="186">
        <v>810.39</v>
      </c>
    </row>
    <row r="564" spans="1:7" ht="15" customHeight="1">
      <c r="A564" s="181" t="s">
        <v>663</v>
      </c>
      <c r="B564" s="182" t="s">
        <v>664</v>
      </c>
      <c r="C564" s="183" t="s">
        <v>80</v>
      </c>
      <c r="D564" s="183" t="s">
        <v>98</v>
      </c>
      <c r="E564" s="184">
        <v>5.5</v>
      </c>
      <c r="F564" s="185">
        <v>51.27</v>
      </c>
      <c r="G564" s="186">
        <v>281.99</v>
      </c>
    </row>
    <row r="565" spans="1:7" ht="20.100000000000001" customHeight="1">
      <c r="A565" s="181" t="s">
        <v>665</v>
      </c>
      <c r="B565" s="182" t="s">
        <v>666</v>
      </c>
      <c r="C565" s="183" t="s">
        <v>80</v>
      </c>
      <c r="D565" s="183" t="s">
        <v>98</v>
      </c>
      <c r="E565" s="184">
        <v>0.83</v>
      </c>
      <c r="F565" s="185">
        <v>3193.19</v>
      </c>
      <c r="G565" s="186">
        <v>2650.35</v>
      </c>
    </row>
    <row r="566" spans="1:7" ht="15" customHeight="1">
      <c r="A566" s="181" t="s">
        <v>667</v>
      </c>
      <c r="B566" s="182" t="s">
        <v>668</v>
      </c>
      <c r="C566" s="183" t="s">
        <v>80</v>
      </c>
      <c r="D566" s="183" t="s">
        <v>90</v>
      </c>
      <c r="E566" s="184">
        <v>0.5</v>
      </c>
      <c r="F566" s="185">
        <v>37.090000000000003</v>
      </c>
      <c r="G566" s="186">
        <v>18.55</v>
      </c>
    </row>
    <row r="567" spans="1:7" ht="15" customHeight="1">
      <c r="A567" s="181" t="s">
        <v>669</v>
      </c>
      <c r="B567" s="182" t="s">
        <v>670</v>
      </c>
      <c r="C567" s="183" t="s">
        <v>80</v>
      </c>
      <c r="D567" s="183" t="s">
        <v>90</v>
      </c>
      <c r="E567" s="184">
        <v>4</v>
      </c>
      <c r="F567" s="185">
        <v>77.819999999999993</v>
      </c>
      <c r="G567" s="186">
        <v>311.27999999999997</v>
      </c>
    </row>
    <row r="568" spans="1:7" ht="15" customHeight="1">
      <c r="A568" s="181" t="s">
        <v>460</v>
      </c>
      <c r="B568" s="182" t="s">
        <v>461</v>
      </c>
      <c r="C568" s="183" t="s">
        <v>80</v>
      </c>
      <c r="D568" s="183" t="s">
        <v>403</v>
      </c>
      <c r="E568" s="184">
        <v>4.5</v>
      </c>
      <c r="F568" s="185">
        <v>17.13</v>
      </c>
      <c r="G568" s="186">
        <v>77.09</v>
      </c>
    </row>
    <row r="569" spans="1:7" ht="15" customHeight="1">
      <c r="A569" s="181" t="s">
        <v>411</v>
      </c>
      <c r="B569" s="182" t="s">
        <v>412</v>
      </c>
      <c r="C569" s="183" t="s">
        <v>80</v>
      </c>
      <c r="D569" s="183" t="s">
        <v>403</v>
      </c>
      <c r="E569" s="184">
        <v>4.5</v>
      </c>
      <c r="F569" s="185">
        <v>21.31</v>
      </c>
      <c r="G569" s="186">
        <v>95.9</v>
      </c>
    </row>
    <row r="570" spans="1:7" ht="15" customHeight="1">
      <c r="A570" s="187"/>
      <c r="B570" s="188"/>
      <c r="C570" s="188"/>
      <c r="D570" s="188"/>
      <c r="E570" s="189" t="s">
        <v>406</v>
      </c>
      <c r="F570" s="190"/>
      <c r="G570" s="191">
        <v>4245.55</v>
      </c>
    </row>
    <row r="571" spans="1:7" ht="15" customHeight="1" thickBot="1">
      <c r="A571" s="192"/>
      <c r="B571" s="193"/>
      <c r="C571" s="193"/>
      <c r="D571" s="193"/>
      <c r="E571" s="194" t="s">
        <v>389</v>
      </c>
      <c r="F571" s="195"/>
      <c r="G571" s="196">
        <v>4726.76</v>
      </c>
    </row>
    <row r="572" spans="1:7" ht="9.9499999999999993" customHeight="1" thickTop="1" thickBot="1">
      <c r="A572" s="174"/>
      <c r="B572" s="174"/>
      <c r="C572" s="175" t="s">
        <v>387</v>
      </c>
      <c r="D572" s="176"/>
      <c r="E572" s="174"/>
      <c r="F572" s="174"/>
      <c r="G572" s="174"/>
    </row>
    <row r="573" spans="1:7" ht="20.100000000000001" customHeight="1" thickTop="1">
      <c r="A573" s="163" t="s">
        <v>671</v>
      </c>
      <c r="B573" s="164"/>
      <c r="C573" s="164"/>
      <c r="D573" s="164"/>
      <c r="E573" s="164"/>
      <c r="F573" s="164"/>
      <c r="G573" s="165"/>
    </row>
    <row r="574" spans="1:7" ht="9.9499999999999993" customHeight="1">
      <c r="A574" s="166"/>
      <c r="B574" s="167"/>
      <c r="C574" s="167"/>
      <c r="D574" s="167"/>
      <c r="E574" s="167"/>
      <c r="F574" s="167"/>
      <c r="G574" s="168"/>
    </row>
    <row r="575" spans="1:7" ht="15" customHeight="1" thickBot="1">
      <c r="A575" s="192"/>
      <c r="B575" s="193"/>
      <c r="C575" s="193"/>
      <c r="D575" s="193"/>
      <c r="E575" s="194" t="s">
        <v>389</v>
      </c>
      <c r="F575" s="195"/>
      <c r="G575" s="196">
        <v>845</v>
      </c>
    </row>
    <row r="576" spans="1:7" ht="9.9499999999999993" customHeight="1" thickTop="1" thickBot="1">
      <c r="A576" s="174"/>
      <c r="B576" s="174"/>
      <c r="C576" s="175" t="s">
        <v>387</v>
      </c>
      <c r="D576" s="176"/>
      <c r="E576" s="174"/>
      <c r="F576" s="174"/>
      <c r="G576" s="174"/>
    </row>
    <row r="577" spans="1:7" ht="20.100000000000001" customHeight="1" thickTop="1">
      <c r="A577" s="163" t="s">
        <v>672</v>
      </c>
      <c r="B577" s="164"/>
      <c r="C577" s="164"/>
      <c r="D577" s="164"/>
      <c r="E577" s="164"/>
      <c r="F577" s="164"/>
      <c r="G577" s="165"/>
    </row>
    <row r="578" spans="1:7" ht="15" customHeight="1">
      <c r="A578" s="177" t="s">
        <v>391</v>
      </c>
      <c r="B578" s="178"/>
      <c r="C578" s="179" t="s">
        <v>392</v>
      </c>
      <c r="D578" s="179" t="s">
        <v>393</v>
      </c>
      <c r="E578" s="179" t="s">
        <v>394</v>
      </c>
      <c r="F578" s="179" t="s">
        <v>395</v>
      </c>
      <c r="G578" s="180" t="s">
        <v>396</v>
      </c>
    </row>
    <row r="579" spans="1:7" ht="15" customHeight="1">
      <c r="A579" s="181" t="s">
        <v>673</v>
      </c>
      <c r="B579" s="182" t="s">
        <v>674</v>
      </c>
      <c r="C579" s="183" t="s">
        <v>80</v>
      </c>
      <c r="D579" s="183" t="s">
        <v>94</v>
      </c>
      <c r="E579" s="184">
        <v>2</v>
      </c>
      <c r="F579" s="185">
        <v>0.59</v>
      </c>
      <c r="G579" s="186">
        <v>1.18</v>
      </c>
    </row>
    <row r="580" spans="1:7" ht="15" customHeight="1">
      <c r="A580" s="181" t="s">
        <v>675</v>
      </c>
      <c r="B580" s="182" t="s">
        <v>676</v>
      </c>
      <c r="C580" s="183" t="s">
        <v>80</v>
      </c>
      <c r="D580" s="183" t="s">
        <v>90</v>
      </c>
      <c r="E580" s="184">
        <v>3</v>
      </c>
      <c r="F580" s="185">
        <v>2.71</v>
      </c>
      <c r="G580" s="186">
        <v>8.1300000000000008</v>
      </c>
    </row>
    <row r="581" spans="1:7" ht="15" customHeight="1">
      <c r="A581" s="181" t="s">
        <v>677</v>
      </c>
      <c r="B581" s="182" t="s">
        <v>678</v>
      </c>
      <c r="C581" s="183" t="s">
        <v>80</v>
      </c>
      <c r="D581" s="183" t="s">
        <v>94</v>
      </c>
      <c r="E581" s="184">
        <v>2</v>
      </c>
      <c r="F581" s="185">
        <v>0.83</v>
      </c>
      <c r="G581" s="186">
        <v>1.66</v>
      </c>
    </row>
    <row r="582" spans="1:7" ht="15" customHeight="1">
      <c r="A582" s="181" t="s">
        <v>679</v>
      </c>
      <c r="B582" s="182" t="s">
        <v>680</v>
      </c>
      <c r="C582" s="183" t="s">
        <v>80</v>
      </c>
      <c r="D582" s="183" t="s">
        <v>90</v>
      </c>
      <c r="E582" s="184">
        <v>9</v>
      </c>
      <c r="F582" s="185">
        <v>2.8</v>
      </c>
      <c r="G582" s="186">
        <v>25.2</v>
      </c>
    </row>
    <row r="583" spans="1:7" ht="15" customHeight="1">
      <c r="A583" s="181" t="s">
        <v>681</v>
      </c>
      <c r="B583" s="182" t="s">
        <v>682</v>
      </c>
      <c r="C583" s="183" t="s">
        <v>80</v>
      </c>
      <c r="D583" s="183" t="s">
        <v>94</v>
      </c>
      <c r="E583" s="184">
        <v>1</v>
      </c>
      <c r="F583" s="185">
        <v>1.83</v>
      </c>
      <c r="G583" s="186">
        <v>1.83</v>
      </c>
    </row>
    <row r="584" spans="1:7" ht="15" customHeight="1">
      <c r="A584" s="187"/>
      <c r="B584" s="188"/>
      <c r="C584" s="188"/>
      <c r="D584" s="188"/>
      <c r="E584" s="189" t="s">
        <v>399</v>
      </c>
      <c r="F584" s="190"/>
      <c r="G584" s="191">
        <v>38</v>
      </c>
    </row>
    <row r="585" spans="1:7" ht="15" customHeight="1">
      <c r="A585" s="177" t="s">
        <v>400</v>
      </c>
      <c r="B585" s="178"/>
      <c r="C585" s="179" t="s">
        <v>392</v>
      </c>
      <c r="D585" s="179" t="s">
        <v>393</v>
      </c>
      <c r="E585" s="179" t="s">
        <v>394</v>
      </c>
      <c r="F585" s="179" t="s">
        <v>395</v>
      </c>
      <c r="G585" s="180" t="s">
        <v>396</v>
      </c>
    </row>
    <row r="586" spans="1:7" ht="16.5">
      <c r="A586" s="181" t="s">
        <v>683</v>
      </c>
      <c r="B586" s="182" t="s">
        <v>684</v>
      </c>
      <c r="C586" s="183" t="s">
        <v>80</v>
      </c>
      <c r="D586" s="183" t="s">
        <v>403</v>
      </c>
      <c r="E586" s="184">
        <v>5</v>
      </c>
      <c r="F586" s="185">
        <v>17.04</v>
      </c>
      <c r="G586" s="186">
        <v>85.2</v>
      </c>
    </row>
    <row r="587" spans="1:7" ht="15" customHeight="1">
      <c r="A587" s="181" t="s">
        <v>417</v>
      </c>
      <c r="B587" s="182" t="s">
        <v>418</v>
      </c>
      <c r="C587" s="183" t="s">
        <v>80</v>
      </c>
      <c r="D587" s="183" t="s">
        <v>403</v>
      </c>
      <c r="E587" s="184">
        <v>5</v>
      </c>
      <c r="F587" s="185">
        <v>21.52</v>
      </c>
      <c r="G587" s="186">
        <v>107.6</v>
      </c>
    </row>
    <row r="588" spans="1:7" ht="15" customHeight="1">
      <c r="A588" s="187"/>
      <c r="B588" s="188"/>
      <c r="C588" s="188"/>
      <c r="D588" s="188"/>
      <c r="E588" s="189" t="s">
        <v>406</v>
      </c>
      <c r="F588" s="190"/>
      <c r="G588" s="191">
        <v>192.8</v>
      </c>
    </row>
    <row r="589" spans="1:7" ht="15" customHeight="1" thickBot="1">
      <c r="A589" s="192"/>
      <c r="B589" s="193"/>
      <c r="C589" s="193"/>
      <c r="D589" s="193"/>
      <c r="E589" s="194" t="s">
        <v>389</v>
      </c>
      <c r="F589" s="195"/>
      <c r="G589" s="196">
        <v>230.8</v>
      </c>
    </row>
    <row r="590" spans="1:7" ht="9.9499999999999993" customHeight="1" thickTop="1" thickBot="1">
      <c r="A590" s="174"/>
      <c r="B590" s="174"/>
      <c r="C590" s="175" t="s">
        <v>387</v>
      </c>
      <c r="D590" s="176"/>
      <c r="E590" s="174"/>
      <c r="F590" s="174"/>
      <c r="G590" s="174"/>
    </row>
    <row r="591" spans="1:7" ht="20.100000000000001" customHeight="1" thickTop="1">
      <c r="A591" s="163" t="s">
        <v>685</v>
      </c>
      <c r="B591" s="164"/>
      <c r="C591" s="164"/>
      <c r="D591" s="164"/>
      <c r="E591" s="164"/>
      <c r="F591" s="164"/>
      <c r="G591" s="165"/>
    </row>
    <row r="592" spans="1:7" ht="15" customHeight="1">
      <c r="A592" s="177" t="s">
        <v>391</v>
      </c>
      <c r="B592" s="178"/>
      <c r="C592" s="179" t="s">
        <v>392</v>
      </c>
      <c r="D592" s="179" t="s">
        <v>393</v>
      </c>
      <c r="E592" s="179" t="s">
        <v>394</v>
      </c>
      <c r="F592" s="179" t="s">
        <v>395</v>
      </c>
      <c r="G592" s="180" t="s">
        <v>396</v>
      </c>
    </row>
    <row r="593" spans="1:7" ht="15" customHeight="1">
      <c r="A593" s="181" t="s">
        <v>686</v>
      </c>
      <c r="B593" s="182" t="s">
        <v>687</v>
      </c>
      <c r="C593" s="183" t="s">
        <v>80</v>
      </c>
      <c r="D593" s="183" t="s">
        <v>94</v>
      </c>
      <c r="E593" s="184">
        <v>4</v>
      </c>
      <c r="F593" s="185">
        <v>2.41</v>
      </c>
      <c r="G593" s="186">
        <v>9.64</v>
      </c>
    </row>
    <row r="594" spans="1:7" ht="15" customHeight="1">
      <c r="A594" s="181" t="s">
        <v>688</v>
      </c>
      <c r="B594" s="182" t="s">
        <v>689</v>
      </c>
      <c r="C594" s="183" t="s">
        <v>80</v>
      </c>
      <c r="D594" s="183" t="s">
        <v>90</v>
      </c>
      <c r="E594" s="184">
        <v>9</v>
      </c>
      <c r="F594" s="185">
        <v>6.6</v>
      </c>
      <c r="G594" s="186">
        <v>59.4</v>
      </c>
    </row>
    <row r="595" spans="1:7" ht="15" customHeight="1">
      <c r="A595" s="181" t="s">
        <v>690</v>
      </c>
      <c r="B595" s="182" t="s">
        <v>691</v>
      </c>
      <c r="C595" s="183" t="s">
        <v>80</v>
      </c>
      <c r="D595" s="183" t="s">
        <v>90</v>
      </c>
      <c r="E595" s="184">
        <v>3</v>
      </c>
      <c r="F595" s="185">
        <v>5.3</v>
      </c>
      <c r="G595" s="186">
        <v>15.9</v>
      </c>
    </row>
    <row r="596" spans="1:7" ht="15" customHeight="1">
      <c r="A596" s="181" t="s">
        <v>692</v>
      </c>
      <c r="B596" s="182" t="s">
        <v>693</v>
      </c>
      <c r="C596" s="183" t="s">
        <v>80</v>
      </c>
      <c r="D596" s="183" t="s">
        <v>94</v>
      </c>
      <c r="E596" s="184">
        <v>1</v>
      </c>
      <c r="F596" s="185">
        <v>57.36</v>
      </c>
      <c r="G596" s="186">
        <v>57.36</v>
      </c>
    </row>
    <row r="597" spans="1:7" ht="15" customHeight="1">
      <c r="A597" s="187"/>
      <c r="B597" s="188"/>
      <c r="C597" s="188"/>
      <c r="D597" s="188"/>
      <c r="E597" s="189" t="s">
        <v>399</v>
      </c>
      <c r="F597" s="190"/>
      <c r="G597" s="191">
        <v>142.30000000000001</v>
      </c>
    </row>
    <row r="598" spans="1:7" ht="15" customHeight="1">
      <c r="A598" s="177" t="s">
        <v>400</v>
      </c>
      <c r="B598" s="178"/>
      <c r="C598" s="179" t="s">
        <v>392</v>
      </c>
      <c r="D598" s="179" t="s">
        <v>393</v>
      </c>
      <c r="E598" s="179" t="s">
        <v>394</v>
      </c>
      <c r="F598" s="179" t="s">
        <v>395</v>
      </c>
      <c r="G598" s="180" t="s">
        <v>396</v>
      </c>
    </row>
    <row r="599" spans="1:7" ht="15" customHeight="1">
      <c r="A599" s="181" t="s">
        <v>694</v>
      </c>
      <c r="B599" s="182" t="s">
        <v>695</v>
      </c>
      <c r="C599" s="183" t="s">
        <v>80</v>
      </c>
      <c r="D599" s="183" t="s">
        <v>403</v>
      </c>
      <c r="E599" s="184">
        <v>9</v>
      </c>
      <c r="F599" s="185">
        <v>17.38</v>
      </c>
      <c r="G599" s="186">
        <v>156.41999999999999</v>
      </c>
    </row>
    <row r="600" spans="1:7" ht="15" customHeight="1">
      <c r="A600" s="181" t="s">
        <v>417</v>
      </c>
      <c r="B600" s="182" t="s">
        <v>418</v>
      </c>
      <c r="C600" s="183" t="s">
        <v>80</v>
      </c>
      <c r="D600" s="183" t="s">
        <v>403</v>
      </c>
      <c r="E600" s="184">
        <v>9</v>
      </c>
      <c r="F600" s="185">
        <v>21.52</v>
      </c>
      <c r="G600" s="186">
        <v>193.68</v>
      </c>
    </row>
    <row r="601" spans="1:7" ht="15" customHeight="1">
      <c r="A601" s="187"/>
      <c r="B601" s="188"/>
      <c r="C601" s="188"/>
      <c r="D601" s="188"/>
      <c r="E601" s="189" t="s">
        <v>406</v>
      </c>
      <c r="F601" s="190"/>
      <c r="G601" s="191">
        <v>350.1</v>
      </c>
    </row>
    <row r="602" spans="1:7" ht="15" customHeight="1" thickBot="1">
      <c r="A602" s="192"/>
      <c r="B602" s="193"/>
      <c r="C602" s="193"/>
      <c r="D602" s="193"/>
      <c r="E602" s="194" t="s">
        <v>389</v>
      </c>
      <c r="F602" s="195"/>
      <c r="G602" s="196">
        <v>492.4</v>
      </c>
    </row>
    <row r="603" spans="1:7" ht="9.9499999999999993" customHeight="1" thickTop="1" thickBot="1">
      <c r="A603" s="174"/>
      <c r="B603" s="174"/>
      <c r="C603" s="175" t="s">
        <v>387</v>
      </c>
      <c r="D603" s="176"/>
      <c r="E603" s="174"/>
      <c r="F603" s="174"/>
      <c r="G603" s="174"/>
    </row>
    <row r="604" spans="1:7" ht="32.25" customHeight="1" thickTop="1">
      <c r="A604" s="163" t="s">
        <v>696</v>
      </c>
      <c r="B604" s="164"/>
      <c r="C604" s="164"/>
      <c r="D604" s="164"/>
      <c r="E604" s="164"/>
      <c r="F604" s="164"/>
      <c r="G604" s="165"/>
    </row>
    <row r="605" spans="1:7" ht="15" customHeight="1">
      <c r="A605" s="177" t="s">
        <v>391</v>
      </c>
      <c r="B605" s="178"/>
      <c r="C605" s="179" t="s">
        <v>392</v>
      </c>
      <c r="D605" s="179" t="s">
        <v>393</v>
      </c>
      <c r="E605" s="179" t="s">
        <v>394</v>
      </c>
      <c r="F605" s="179" t="s">
        <v>395</v>
      </c>
      <c r="G605" s="180" t="s">
        <v>396</v>
      </c>
    </row>
    <row r="606" spans="1:7" ht="33">
      <c r="A606" s="181" t="s">
        <v>697</v>
      </c>
      <c r="B606" s="182" t="s">
        <v>698</v>
      </c>
      <c r="C606" s="183" t="s">
        <v>75</v>
      </c>
      <c r="D606" s="183" t="s">
        <v>94</v>
      </c>
      <c r="E606" s="184">
        <v>1</v>
      </c>
      <c r="F606" s="185">
        <v>15.53</v>
      </c>
      <c r="G606" s="186">
        <v>15.53</v>
      </c>
    </row>
    <row r="607" spans="1:7" ht="33">
      <c r="A607" s="181" t="s">
        <v>699</v>
      </c>
      <c r="B607" s="182" t="s">
        <v>700</v>
      </c>
      <c r="C607" s="183" t="s">
        <v>75</v>
      </c>
      <c r="D607" s="183" t="s">
        <v>94</v>
      </c>
      <c r="E607" s="184">
        <v>1</v>
      </c>
      <c r="F607" s="185">
        <v>9.8800000000000008</v>
      </c>
      <c r="G607" s="186">
        <v>9.8800000000000008</v>
      </c>
    </row>
    <row r="608" spans="1:7" ht="15" customHeight="1">
      <c r="A608" s="187"/>
      <c r="B608" s="188"/>
      <c r="C608" s="188"/>
      <c r="D608" s="188"/>
      <c r="E608" s="189" t="s">
        <v>399</v>
      </c>
      <c r="F608" s="190"/>
      <c r="G608" s="191">
        <v>25.41</v>
      </c>
    </row>
    <row r="609" spans="1:7" ht="15" customHeight="1">
      <c r="A609" s="177" t="s">
        <v>400</v>
      </c>
      <c r="B609" s="178"/>
      <c r="C609" s="179" t="s">
        <v>392</v>
      </c>
      <c r="D609" s="179" t="s">
        <v>393</v>
      </c>
      <c r="E609" s="179" t="s">
        <v>394</v>
      </c>
      <c r="F609" s="179" t="s">
        <v>395</v>
      </c>
      <c r="G609" s="180" t="s">
        <v>396</v>
      </c>
    </row>
    <row r="610" spans="1:7" ht="16.5">
      <c r="A610" s="181" t="s">
        <v>701</v>
      </c>
      <c r="B610" s="182" t="s">
        <v>684</v>
      </c>
      <c r="C610" s="183" t="s">
        <v>75</v>
      </c>
      <c r="D610" s="183" t="s">
        <v>403</v>
      </c>
      <c r="E610" s="184">
        <v>0.22309999999999999</v>
      </c>
      <c r="F610" s="185">
        <v>17.04</v>
      </c>
      <c r="G610" s="186">
        <v>3.8</v>
      </c>
    </row>
    <row r="611" spans="1:7" ht="15" customHeight="1">
      <c r="A611" s="181" t="s">
        <v>702</v>
      </c>
      <c r="B611" s="182" t="s">
        <v>418</v>
      </c>
      <c r="C611" s="183" t="s">
        <v>75</v>
      </c>
      <c r="D611" s="183" t="s">
        <v>403</v>
      </c>
      <c r="E611" s="184">
        <v>0.53549999999999998</v>
      </c>
      <c r="F611" s="185">
        <v>21.52</v>
      </c>
      <c r="G611" s="186">
        <v>11.52</v>
      </c>
    </row>
    <row r="612" spans="1:7" ht="15" customHeight="1">
      <c r="A612" s="187"/>
      <c r="B612" s="188"/>
      <c r="C612" s="188"/>
      <c r="D612" s="188"/>
      <c r="E612" s="189" t="s">
        <v>406</v>
      </c>
      <c r="F612" s="190"/>
      <c r="G612" s="191">
        <v>15.32</v>
      </c>
    </row>
    <row r="613" spans="1:7" ht="15" customHeight="1" thickBot="1">
      <c r="A613" s="192"/>
      <c r="B613" s="193"/>
      <c r="C613" s="193"/>
      <c r="D613" s="193"/>
      <c r="E613" s="194" t="s">
        <v>389</v>
      </c>
      <c r="F613" s="195"/>
      <c r="G613" s="196">
        <v>40.729999999999997</v>
      </c>
    </row>
    <row r="614" spans="1:7" ht="9.9499999999999993" customHeight="1" thickTop="1" thickBot="1">
      <c r="A614" s="174"/>
      <c r="B614" s="174"/>
      <c r="C614" s="175" t="s">
        <v>387</v>
      </c>
      <c r="D614" s="176"/>
      <c r="E614" s="174"/>
      <c r="F614" s="174"/>
      <c r="G614" s="174"/>
    </row>
    <row r="615" spans="1:7" ht="31.5" customHeight="1" thickTop="1">
      <c r="A615" s="163" t="s">
        <v>703</v>
      </c>
      <c r="B615" s="164"/>
      <c r="C615" s="164"/>
      <c r="D615" s="164"/>
      <c r="E615" s="164"/>
      <c r="F615" s="164"/>
      <c r="G615" s="165"/>
    </row>
    <row r="616" spans="1:7" ht="15" customHeight="1">
      <c r="A616" s="177" t="s">
        <v>391</v>
      </c>
      <c r="B616" s="178"/>
      <c r="C616" s="179" t="s">
        <v>392</v>
      </c>
      <c r="D616" s="179" t="s">
        <v>393</v>
      </c>
      <c r="E616" s="179" t="s">
        <v>394</v>
      </c>
      <c r="F616" s="179" t="s">
        <v>395</v>
      </c>
      <c r="G616" s="180" t="s">
        <v>396</v>
      </c>
    </row>
    <row r="617" spans="1:7" ht="15" customHeight="1">
      <c r="A617" s="181" t="s">
        <v>704</v>
      </c>
      <c r="B617" s="182" t="s">
        <v>705</v>
      </c>
      <c r="C617" s="183" t="s">
        <v>75</v>
      </c>
      <c r="D617" s="183" t="s">
        <v>94</v>
      </c>
      <c r="E617" s="184">
        <v>1</v>
      </c>
      <c r="F617" s="185">
        <v>3.07</v>
      </c>
      <c r="G617" s="186">
        <v>3.07</v>
      </c>
    </row>
    <row r="618" spans="1:7" ht="20.100000000000001" customHeight="1">
      <c r="A618" s="181" t="s">
        <v>706</v>
      </c>
      <c r="B618" s="182" t="s">
        <v>707</v>
      </c>
      <c r="C618" s="183" t="s">
        <v>75</v>
      </c>
      <c r="D618" s="183" t="s">
        <v>94</v>
      </c>
      <c r="E618" s="184">
        <v>1</v>
      </c>
      <c r="F618" s="185">
        <v>17.72</v>
      </c>
      <c r="G618" s="186">
        <v>17.72</v>
      </c>
    </row>
    <row r="619" spans="1:7" ht="15" customHeight="1">
      <c r="A619" s="187"/>
      <c r="B619" s="188"/>
      <c r="C619" s="188"/>
      <c r="D619" s="188"/>
      <c r="E619" s="189" t="s">
        <v>399</v>
      </c>
      <c r="F619" s="190"/>
      <c r="G619" s="191">
        <v>20.79</v>
      </c>
    </row>
    <row r="620" spans="1:7" ht="15" customHeight="1">
      <c r="A620" s="177" t="s">
        <v>400</v>
      </c>
      <c r="B620" s="178"/>
      <c r="C620" s="179" t="s">
        <v>392</v>
      </c>
      <c r="D620" s="179" t="s">
        <v>393</v>
      </c>
      <c r="E620" s="179" t="s">
        <v>394</v>
      </c>
      <c r="F620" s="179" t="s">
        <v>395</v>
      </c>
      <c r="G620" s="180" t="s">
        <v>396</v>
      </c>
    </row>
    <row r="621" spans="1:7" ht="16.5">
      <c r="A621" s="181" t="s">
        <v>701</v>
      </c>
      <c r="B621" s="182" t="s">
        <v>684</v>
      </c>
      <c r="C621" s="183" t="s">
        <v>75</v>
      </c>
      <c r="D621" s="183" t="s">
        <v>403</v>
      </c>
      <c r="E621" s="184">
        <v>6.9000000000000006E-2</v>
      </c>
      <c r="F621" s="185">
        <v>17.04</v>
      </c>
      <c r="G621" s="186">
        <v>1.17</v>
      </c>
    </row>
    <row r="622" spans="1:7" ht="15" customHeight="1">
      <c r="A622" s="181" t="s">
        <v>702</v>
      </c>
      <c r="B622" s="182" t="s">
        <v>418</v>
      </c>
      <c r="C622" s="183" t="s">
        <v>75</v>
      </c>
      <c r="D622" s="183" t="s">
        <v>403</v>
      </c>
      <c r="E622" s="184">
        <v>0.16550000000000001</v>
      </c>
      <c r="F622" s="185">
        <v>21.52</v>
      </c>
      <c r="G622" s="186">
        <v>3.56</v>
      </c>
    </row>
    <row r="623" spans="1:7" ht="15" customHeight="1">
      <c r="A623" s="187"/>
      <c r="B623" s="188"/>
      <c r="C623" s="188"/>
      <c r="D623" s="188"/>
      <c r="E623" s="189" t="s">
        <v>406</v>
      </c>
      <c r="F623" s="190"/>
      <c r="G623" s="191">
        <v>4.7300000000000004</v>
      </c>
    </row>
    <row r="624" spans="1:7" ht="15" customHeight="1" thickBot="1">
      <c r="A624" s="192"/>
      <c r="B624" s="193"/>
      <c r="C624" s="193"/>
      <c r="D624" s="193"/>
      <c r="E624" s="194" t="s">
        <v>389</v>
      </c>
      <c r="F624" s="195"/>
      <c r="G624" s="196">
        <v>25.52</v>
      </c>
    </row>
    <row r="625" spans="1:7" ht="9.9499999999999993" customHeight="1" thickTop="1" thickBot="1">
      <c r="A625" s="174"/>
      <c r="B625" s="174"/>
      <c r="C625" s="175" t="s">
        <v>387</v>
      </c>
      <c r="D625" s="176"/>
      <c r="E625" s="174"/>
      <c r="F625" s="174"/>
      <c r="G625" s="174"/>
    </row>
    <row r="626" spans="1:7" ht="48" customHeight="1" thickTop="1">
      <c r="A626" s="163" t="s">
        <v>708</v>
      </c>
      <c r="B626" s="164"/>
      <c r="C626" s="164"/>
      <c r="D626" s="164"/>
      <c r="E626" s="164"/>
      <c r="F626" s="164"/>
      <c r="G626" s="165"/>
    </row>
    <row r="627" spans="1:7" ht="15" customHeight="1">
      <c r="A627" s="177" t="s">
        <v>391</v>
      </c>
      <c r="B627" s="178"/>
      <c r="C627" s="179" t="s">
        <v>392</v>
      </c>
      <c r="D627" s="179" t="s">
        <v>393</v>
      </c>
      <c r="E627" s="179" t="s">
        <v>394</v>
      </c>
      <c r="F627" s="179" t="s">
        <v>395</v>
      </c>
      <c r="G627" s="180" t="s">
        <v>396</v>
      </c>
    </row>
    <row r="628" spans="1:7" ht="20.100000000000001" customHeight="1">
      <c r="A628" s="181" t="s">
        <v>709</v>
      </c>
      <c r="B628" s="182" t="s">
        <v>710</v>
      </c>
      <c r="C628" s="183" t="s">
        <v>75</v>
      </c>
      <c r="D628" s="183" t="s">
        <v>108</v>
      </c>
      <c r="E628" s="184">
        <v>6.8199999999999997E-2</v>
      </c>
      <c r="F628" s="185">
        <v>11.29</v>
      </c>
      <c r="G628" s="186">
        <v>0.76</v>
      </c>
    </row>
    <row r="629" spans="1:7" ht="20.100000000000001" customHeight="1">
      <c r="A629" s="181" t="s">
        <v>711</v>
      </c>
      <c r="B629" s="182" t="s">
        <v>712</v>
      </c>
      <c r="C629" s="183" t="s">
        <v>75</v>
      </c>
      <c r="D629" s="183" t="s">
        <v>108</v>
      </c>
      <c r="E629" s="184">
        <v>0.16980000000000001</v>
      </c>
      <c r="F629" s="185">
        <v>10.27</v>
      </c>
      <c r="G629" s="186">
        <v>1.74</v>
      </c>
    </row>
    <row r="630" spans="1:7" ht="15" customHeight="1">
      <c r="A630" s="181" t="s">
        <v>713</v>
      </c>
      <c r="B630" s="182" t="s">
        <v>714</v>
      </c>
      <c r="C630" s="183" t="s">
        <v>75</v>
      </c>
      <c r="D630" s="183" t="s">
        <v>108</v>
      </c>
      <c r="E630" s="184">
        <v>0.76200000000000001</v>
      </c>
      <c r="F630" s="185">
        <v>11.68</v>
      </c>
      <c r="G630" s="186">
        <v>8.9</v>
      </c>
    </row>
    <row r="631" spans="1:7" ht="15" customHeight="1">
      <c r="A631" s="181" t="s">
        <v>715</v>
      </c>
      <c r="B631" s="182" t="s">
        <v>716</v>
      </c>
      <c r="C631" s="183" t="s">
        <v>75</v>
      </c>
      <c r="D631" s="183" t="s">
        <v>94</v>
      </c>
      <c r="E631" s="184">
        <v>1.6899999999999998E-2</v>
      </c>
      <c r="F631" s="185">
        <v>12.24</v>
      </c>
      <c r="G631" s="186">
        <v>0.2</v>
      </c>
    </row>
    <row r="632" spans="1:7" ht="15" customHeight="1">
      <c r="A632" s="187"/>
      <c r="B632" s="188"/>
      <c r="C632" s="188"/>
      <c r="D632" s="188"/>
      <c r="E632" s="189" t="s">
        <v>399</v>
      </c>
      <c r="F632" s="190"/>
      <c r="G632" s="191">
        <v>11.6</v>
      </c>
    </row>
    <row r="633" spans="1:7" ht="15" customHeight="1">
      <c r="A633" s="177" t="s">
        <v>400</v>
      </c>
      <c r="B633" s="178"/>
      <c r="C633" s="179" t="s">
        <v>392</v>
      </c>
      <c r="D633" s="179" t="s">
        <v>393</v>
      </c>
      <c r="E633" s="179" t="s">
        <v>394</v>
      </c>
      <c r="F633" s="179" t="s">
        <v>395</v>
      </c>
      <c r="G633" s="180" t="s">
        <v>396</v>
      </c>
    </row>
    <row r="634" spans="1:7" ht="33">
      <c r="A634" s="181" t="s">
        <v>717</v>
      </c>
      <c r="B634" s="182" t="s">
        <v>718</v>
      </c>
      <c r="C634" s="183" t="s">
        <v>75</v>
      </c>
      <c r="D634" s="183" t="s">
        <v>403</v>
      </c>
      <c r="E634" s="184">
        <v>1.9E-3</v>
      </c>
      <c r="F634" s="185">
        <v>14.57</v>
      </c>
      <c r="G634" s="186">
        <v>0.02</v>
      </c>
    </row>
    <row r="635" spans="1:7" ht="33">
      <c r="A635" s="181" t="s">
        <v>719</v>
      </c>
      <c r="B635" s="182" t="s">
        <v>720</v>
      </c>
      <c r="C635" s="183" t="s">
        <v>75</v>
      </c>
      <c r="D635" s="183" t="s">
        <v>403</v>
      </c>
      <c r="E635" s="184">
        <v>9.7000000000000003E-3</v>
      </c>
      <c r="F635" s="185">
        <v>17.73</v>
      </c>
      <c r="G635" s="186">
        <v>0.17</v>
      </c>
    </row>
    <row r="636" spans="1:7" ht="33">
      <c r="A636" s="181" t="s">
        <v>721</v>
      </c>
      <c r="B636" s="182" t="s">
        <v>722</v>
      </c>
      <c r="C636" s="183" t="s">
        <v>75</v>
      </c>
      <c r="D636" s="183" t="s">
        <v>424</v>
      </c>
      <c r="E636" s="184">
        <v>1.4E-3</v>
      </c>
      <c r="F636" s="185">
        <v>292.98</v>
      </c>
      <c r="G636" s="186">
        <v>0.41</v>
      </c>
    </row>
    <row r="637" spans="1:7" ht="33">
      <c r="A637" s="181" t="s">
        <v>723</v>
      </c>
      <c r="B637" s="182" t="s">
        <v>724</v>
      </c>
      <c r="C637" s="183" t="s">
        <v>75</v>
      </c>
      <c r="D637" s="183" t="s">
        <v>427</v>
      </c>
      <c r="E637" s="184">
        <v>1.1999999999999999E-3</v>
      </c>
      <c r="F637" s="185">
        <v>137.86000000000001</v>
      </c>
      <c r="G637" s="186">
        <v>0.16</v>
      </c>
    </row>
    <row r="638" spans="1:7" ht="33">
      <c r="A638" s="181" t="s">
        <v>725</v>
      </c>
      <c r="B638" s="182" t="s">
        <v>726</v>
      </c>
      <c r="C638" s="183" t="s">
        <v>75</v>
      </c>
      <c r="D638" s="183" t="s">
        <v>76</v>
      </c>
      <c r="E638" s="184">
        <v>0.22189999999999999</v>
      </c>
      <c r="F638" s="185">
        <v>25.21</v>
      </c>
      <c r="G638" s="186">
        <v>5.59</v>
      </c>
    </row>
    <row r="639" spans="1:7" ht="49.5">
      <c r="A639" s="181" t="s">
        <v>727</v>
      </c>
      <c r="B639" s="182" t="s">
        <v>728</v>
      </c>
      <c r="C639" s="183" t="s">
        <v>75</v>
      </c>
      <c r="D639" s="183" t="s">
        <v>76</v>
      </c>
      <c r="E639" s="184">
        <v>0.22189999999999999</v>
      </c>
      <c r="F639" s="185">
        <v>8.08</v>
      </c>
      <c r="G639" s="186">
        <v>1.79</v>
      </c>
    </row>
    <row r="640" spans="1:7" ht="15" customHeight="1">
      <c r="A640" s="187"/>
      <c r="B640" s="188"/>
      <c r="C640" s="188"/>
      <c r="D640" s="188"/>
      <c r="E640" s="189" t="s">
        <v>406</v>
      </c>
      <c r="F640" s="190"/>
      <c r="G640" s="191">
        <v>8.14</v>
      </c>
    </row>
    <row r="641" spans="1:7" ht="15" customHeight="1" thickBot="1">
      <c r="A641" s="192"/>
      <c r="B641" s="193"/>
      <c r="C641" s="193"/>
      <c r="D641" s="193"/>
      <c r="E641" s="194" t="s">
        <v>389</v>
      </c>
      <c r="F641" s="195"/>
      <c r="G641" s="196">
        <v>19.739999999999998</v>
      </c>
    </row>
    <row r="642" spans="1:7" ht="9.9499999999999993" customHeight="1" thickTop="1" thickBot="1">
      <c r="A642" s="174"/>
      <c r="B642" s="174"/>
      <c r="C642" s="175" t="s">
        <v>387</v>
      </c>
      <c r="D642" s="176"/>
      <c r="E642" s="174"/>
      <c r="F642" s="174"/>
      <c r="G642" s="174"/>
    </row>
    <row r="643" spans="1:7" ht="50.25" customHeight="1" thickTop="1">
      <c r="A643" s="163" t="s">
        <v>729</v>
      </c>
      <c r="B643" s="164"/>
      <c r="C643" s="164"/>
      <c r="D643" s="164"/>
      <c r="E643" s="164"/>
      <c r="F643" s="164"/>
      <c r="G643" s="165"/>
    </row>
    <row r="644" spans="1:7" ht="15" customHeight="1">
      <c r="A644" s="177" t="s">
        <v>391</v>
      </c>
      <c r="B644" s="178"/>
      <c r="C644" s="179" t="s">
        <v>392</v>
      </c>
      <c r="D644" s="179" t="s">
        <v>393</v>
      </c>
      <c r="E644" s="179" t="s">
        <v>394</v>
      </c>
      <c r="F644" s="179" t="s">
        <v>395</v>
      </c>
      <c r="G644" s="180" t="s">
        <v>396</v>
      </c>
    </row>
    <row r="645" spans="1:7" ht="33">
      <c r="A645" s="181" t="s">
        <v>730</v>
      </c>
      <c r="B645" s="182" t="s">
        <v>731</v>
      </c>
      <c r="C645" s="183" t="s">
        <v>75</v>
      </c>
      <c r="D645" s="183" t="s">
        <v>732</v>
      </c>
      <c r="E645" s="184">
        <v>8.1000000000000003E-2</v>
      </c>
      <c r="F645" s="185">
        <v>39.47</v>
      </c>
      <c r="G645" s="186">
        <v>3.19</v>
      </c>
    </row>
    <row r="646" spans="1:7" ht="16.5">
      <c r="A646" s="181" t="s">
        <v>733</v>
      </c>
      <c r="B646" s="182" t="s">
        <v>734</v>
      </c>
      <c r="C646" s="183" t="s">
        <v>75</v>
      </c>
      <c r="D646" s="183" t="s">
        <v>108</v>
      </c>
      <c r="E646" s="184">
        <v>1.2999999999999999E-2</v>
      </c>
      <c r="F646" s="185">
        <v>19.899999999999999</v>
      </c>
      <c r="G646" s="186">
        <v>0.25</v>
      </c>
    </row>
    <row r="647" spans="1:7" ht="33">
      <c r="A647" s="181" t="s">
        <v>735</v>
      </c>
      <c r="B647" s="182" t="s">
        <v>736</v>
      </c>
      <c r="C647" s="183" t="s">
        <v>75</v>
      </c>
      <c r="D647" s="183" t="s">
        <v>108</v>
      </c>
      <c r="E647" s="184">
        <v>2.3999999999999998E-3</v>
      </c>
      <c r="F647" s="185">
        <v>77.14</v>
      </c>
      <c r="G647" s="186">
        <v>0.18</v>
      </c>
    </row>
    <row r="648" spans="1:7" ht="16.5">
      <c r="A648" s="181" t="s">
        <v>737</v>
      </c>
      <c r="B648" s="182" t="s">
        <v>738</v>
      </c>
      <c r="C648" s="183" t="s">
        <v>75</v>
      </c>
      <c r="D648" s="183" t="s">
        <v>108</v>
      </c>
      <c r="E648" s="184">
        <v>0.09</v>
      </c>
      <c r="F648" s="185">
        <v>145.99</v>
      </c>
      <c r="G648" s="186">
        <v>13.13</v>
      </c>
    </row>
    <row r="649" spans="1:7" ht="16.5">
      <c r="A649" s="181" t="s">
        <v>739</v>
      </c>
      <c r="B649" s="182" t="s">
        <v>740</v>
      </c>
      <c r="C649" s="183" t="s">
        <v>75</v>
      </c>
      <c r="D649" s="183" t="s">
        <v>90</v>
      </c>
      <c r="E649" s="184">
        <v>1.05</v>
      </c>
      <c r="F649" s="185">
        <v>51.61</v>
      </c>
      <c r="G649" s="186">
        <v>54.19</v>
      </c>
    </row>
    <row r="650" spans="1:7" ht="15" customHeight="1">
      <c r="A650" s="187"/>
      <c r="B650" s="188"/>
      <c r="C650" s="188"/>
      <c r="D650" s="188"/>
      <c r="E650" s="189" t="s">
        <v>399</v>
      </c>
      <c r="F650" s="190"/>
      <c r="G650" s="191">
        <v>70.94</v>
      </c>
    </row>
    <row r="651" spans="1:7" ht="15" customHeight="1">
      <c r="A651" s="177" t="s">
        <v>400</v>
      </c>
      <c r="B651" s="178"/>
      <c r="C651" s="179" t="s">
        <v>392</v>
      </c>
      <c r="D651" s="179" t="s">
        <v>393</v>
      </c>
      <c r="E651" s="179" t="s">
        <v>394</v>
      </c>
      <c r="F651" s="179" t="s">
        <v>395</v>
      </c>
      <c r="G651" s="180" t="s">
        <v>396</v>
      </c>
    </row>
    <row r="652" spans="1:7" ht="16.5">
      <c r="A652" s="181" t="s">
        <v>420</v>
      </c>
      <c r="B652" s="182" t="s">
        <v>402</v>
      </c>
      <c r="C652" s="183" t="s">
        <v>75</v>
      </c>
      <c r="D652" s="183" t="s">
        <v>403</v>
      </c>
      <c r="E652" s="184">
        <v>0.371</v>
      </c>
      <c r="F652" s="185">
        <v>17.09</v>
      </c>
      <c r="G652" s="186">
        <v>6.34</v>
      </c>
    </row>
    <row r="653" spans="1:7" ht="16.5">
      <c r="A653" s="181" t="s">
        <v>741</v>
      </c>
      <c r="B653" s="182" t="s">
        <v>511</v>
      </c>
      <c r="C653" s="183" t="s">
        <v>75</v>
      </c>
      <c r="D653" s="183" t="s">
        <v>403</v>
      </c>
      <c r="E653" s="184">
        <v>0.27700000000000002</v>
      </c>
      <c r="F653" s="185">
        <v>20.88</v>
      </c>
      <c r="G653" s="186">
        <v>5.78</v>
      </c>
    </row>
    <row r="654" spans="1:7" ht="33">
      <c r="A654" s="181" t="s">
        <v>742</v>
      </c>
      <c r="B654" s="182" t="s">
        <v>743</v>
      </c>
      <c r="C654" s="183" t="s">
        <v>75</v>
      </c>
      <c r="D654" s="183" t="s">
        <v>424</v>
      </c>
      <c r="E654" s="184">
        <v>1.32E-2</v>
      </c>
      <c r="F654" s="185">
        <v>19.54</v>
      </c>
      <c r="G654" s="186">
        <v>0.25</v>
      </c>
    </row>
    <row r="655" spans="1:7" ht="33">
      <c r="A655" s="181" t="s">
        <v>744</v>
      </c>
      <c r="B655" s="182" t="s">
        <v>745</v>
      </c>
      <c r="C655" s="183" t="s">
        <v>75</v>
      </c>
      <c r="D655" s="183" t="s">
        <v>427</v>
      </c>
      <c r="E655" s="184">
        <v>1.83E-2</v>
      </c>
      <c r="F655" s="185">
        <v>18.41</v>
      </c>
      <c r="G655" s="186">
        <v>0.33</v>
      </c>
    </row>
    <row r="656" spans="1:7" ht="15" customHeight="1">
      <c r="A656" s="187"/>
      <c r="B656" s="188"/>
      <c r="C656" s="188"/>
      <c r="D656" s="188"/>
      <c r="E656" s="189" t="s">
        <v>406</v>
      </c>
      <c r="F656" s="190"/>
      <c r="G656" s="191">
        <v>12.7</v>
      </c>
    </row>
    <row r="657" spans="1:7" ht="15" customHeight="1" thickBot="1">
      <c r="A657" s="192"/>
      <c r="B657" s="193"/>
      <c r="C657" s="193"/>
      <c r="D657" s="193"/>
      <c r="E657" s="194" t="s">
        <v>389</v>
      </c>
      <c r="F657" s="195"/>
      <c r="G657" s="196">
        <v>83.64</v>
      </c>
    </row>
    <row r="658" spans="1:7" ht="9.9499999999999993" customHeight="1" thickTop="1" thickBot="1">
      <c r="A658" s="174"/>
      <c r="B658" s="174"/>
      <c r="C658" s="175" t="s">
        <v>387</v>
      </c>
      <c r="D658" s="176"/>
      <c r="E658" s="174"/>
      <c r="F658" s="174"/>
      <c r="G658" s="174"/>
    </row>
    <row r="659" spans="1:7" ht="54.75" customHeight="1" thickTop="1">
      <c r="A659" s="163" t="s">
        <v>746</v>
      </c>
      <c r="B659" s="164"/>
      <c r="C659" s="164"/>
      <c r="D659" s="164"/>
      <c r="E659" s="164"/>
      <c r="F659" s="164"/>
      <c r="G659" s="165"/>
    </row>
    <row r="660" spans="1:7" ht="15" customHeight="1">
      <c r="A660" s="177" t="s">
        <v>400</v>
      </c>
      <c r="B660" s="178"/>
      <c r="C660" s="179" t="s">
        <v>392</v>
      </c>
      <c r="D660" s="179" t="s">
        <v>393</v>
      </c>
      <c r="E660" s="179" t="s">
        <v>394</v>
      </c>
      <c r="F660" s="179" t="s">
        <v>395</v>
      </c>
      <c r="G660" s="180" t="s">
        <v>396</v>
      </c>
    </row>
    <row r="661" spans="1:7" ht="20.100000000000001" customHeight="1">
      <c r="A661" s="181" t="s">
        <v>747</v>
      </c>
      <c r="B661" s="182" t="s">
        <v>748</v>
      </c>
      <c r="C661" s="183" t="s">
        <v>75</v>
      </c>
      <c r="D661" s="183" t="s">
        <v>90</v>
      </c>
      <c r="E661" s="184">
        <v>0.36840000000000001</v>
      </c>
      <c r="F661" s="185">
        <v>65.06</v>
      </c>
      <c r="G661" s="186">
        <v>23.96</v>
      </c>
    </row>
    <row r="662" spans="1:7" ht="49.5">
      <c r="A662" s="181" t="s">
        <v>749</v>
      </c>
      <c r="B662" s="182" t="s">
        <v>750</v>
      </c>
      <c r="C662" s="183" t="s">
        <v>75</v>
      </c>
      <c r="D662" s="183" t="s">
        <v>94</v>
      </c>
      <c r="E662" s="184">
        <v>1.9599999999999999E-2</v>
      </c>
      <c r="F662" s="185">
        <v>43.44</v>
      </c>
      <c r="G662" s="186">
        <v>0.85</v>
      </c>
    </row>
    <row r="663" spans="1:7" ht="33">
      <c r="A663" s="181" t="s">
        <v>751</v>
      </c>
      <c r="B663" s="182" t="s">
        <v>752</v>
      </c>
      <c r="C663" s="183" t="s">
        <v>75</v>
      </c>
      <c r="D663" s="183" t="s">
        <v>94</v>
      </c>
      <c r="E663" s="184">
        <v>3.4799999999999998E-2</v>
      </c>
      <c r="F663" s="185">
        <v>23.81</v>
      </c>
      <c r="G663" s="186">
        <v>0.82</v>
      </c>
    </row>
    <row r="664" spans="1:7" ht="49.5">
      <c r="A664" s="181" t="s">
        <v>753</v>
      </c>
      <c r="B664" s="182" t="s">
        <v>754</v>
      </c>
      <c r="C664" s="183" t="s">
        <v>75</v>
      </c>
      <c r="D664" s="183" t="s">
        <v>94</v>
      </c>
      <c r="E664" s="184">
        <v>4.3E-3</v>
      </c>
      <c r="F664" s="185">
        <v>65.010000000000005</v>
      </c>
      <c r="G664" s="186">
        <v>0.27</v>
      </c>
    </row>
    <row r="665" spans="1:7" ht="33">
      <c r="A665" s="181" t="s">
        <v>755</v>
      </c>
      <c r="B665" s="182" t="s">
        <v>756</v>
      </c>
      <c r="C665" s="183" t="s">
        <v>75</v>
      </c>
      <c r="D665" s="183" t="s">
        <v>90</v>
      </c>
      <c r="E665" s="184">
        <v>0.63160000000000005</v>
      </c>
      <c r="F665" s="185">
        <v>45.57</v>
      </c>
      <c r="G665" s="186">
        <v>28.78</v>
      </c>
    </row>
    <row r="666" spans="1:7" ht="27.95" customHeight="1">
      <c r="A666" s="181" t="s">
        <v>757</v>
      </c>
      <c r="B666" s="182" t="s">
        <v>758</v>
      </c>
      <c r="C666" s="183" t="s">
        <v>75</v>
      </c>
      <c r="D666" s="183" t="s">
        <v>94</v>
      </c>
      <c r="E666" s="184">
        <v>8.3099999999999993E-2</v>
      </c>
      <c r="F666" s="185">
        <v>41.94</v>
      </c>
      <c r="G666" s="186">
        <v>3.48</v>
      </c>
    </row>
    <row r="667" spans="1:7" ht="49.5">
      <c r="A667" s="181" t="s">
        <v>759</v>
      </c>
      <c r="B667" s="182" t="s">
        <v>760</v>
      </c>
      <c r="C667" s="183" t="s">
        <v>75</v>
      </c>
      <c r="D667" s="183" t="s">
        <v>94</v>
      </c>
      <c r="E667" s="184">
        <v>4.3E-3</v>
      </c>
      <c r="F667" s="185">
        <v>33.24</v>
      </c>
      <c r="G667" s="186">
        <v>0.14000000000000001</v>
      </c>
    </row>
    <row r="668" spans="1:7" ht="49.5">
      <c r="A668" s="181" t="s">
        <v>761</v>
      </c>
      <c r="B668" s="182" t="s">
        <v>762</v>
      </c>
      <c r="C668" s="183" t="s">
        <v>75</v>
      </c>
      <c r="D668" s="183" t="s">
        <v>94</v>
      </c>
      <c r="E668" s="184">
        <v>8.6300000000000002E-2</v>
      </c>
      <c r="F668" s="185">
        <v>22.86</v>
      </c>
      <c r="G668" s="186">
        <v>1.97</v>
      </c>
    </row>
    <row r="669" spans="1:7" ht="49.5">
      <c r="A669" s="181" t="s">
        <v>763</v>
      </c>
      <c r="B669" s="182" t="s">
        <v>764</v>
      </c>
      <c r="C669" s="183" t="s">
        <v>75</v>
      </c>
      <c r="D669" s="183" t="s">
        <v>94</v>
      </c>
      <c r="E669" s="184">
        <v>7.4000000000000003E-3</v>
      </c>
      <c r="F669" s="185">
        <v>27.04</v>
      </c>
      <c r="G669" s="186">
        <v>0.2</v>
      </c>
    </row>
    <row r="670" spans="1:7" ht="49.5">
      <c r="A670" s="181" t="s">
        <v>765</v>
      </c>
      <c r="B670" s="182" t="s">
        <v>766</v>
      </c>
      <c r="C670" s="183" t="s">
        <v>75</v>
      </c>
      <c r="D670" s="183" t="s">
        <v>94</v>
      </c>
      <c r="E670" s="184">
        <v>1.84E-2</v>
      </c>
      <c r="F670" s="185">
        <v>64.06</v>
      </c>
      <c r="G670" s="186">
        <v>1.17</v>
      </c>
    </row>
    <row r="671" spans="1:7" ht="49.5">
      <c r="A671" s="181" t="s">
        <v>767</v>
      </c>
      <c r="B671" s="182" t="s">
        <v>768</v>
      </c>
      <c r="C671" s="183" t="s">
        <v>75</v>
      </c>
      <c r="D671" s="183" t="s">
        <v>94</v>
      </c>
      <c r="E671" s="184">
        <v>3.6700000000000003E-2</v>
      </c>
      <c r="F671" s="185">
        <v>73.97</v>
      </c>
      <c r="G671" s="186">
        <v>2.71</v>
      </c>
    </row>
    <row r="672" spans="1:7" ht="49.5">
      <c r="A672" s="181" t="s">
        <v>769</v>
      </c>
      <c r="B672" s="182" t="s">
        <v>770</v>
      </c>
      <c r="C672" s="183" t="s">
        <v>75</v>
      </c>
      <c r="D672" s="183" t="s">
        <v>94</v>
      </c>
      <c r="E672" s="184">
        <v>2.0999999999999999E-3</v>
      </c>
      <c r="F672" s="185">
        <v>77.38</v>
      </c>
      <c r="G672" s="186">
        <v>0.16</v>
      </c>
    </row>
    <row r="673" spans="1:7" ht="49.5">
      <c r="A673" s="181" t="s">
        <v>771</v>
      </c>
      <c r="B673" s="182" t="s">
        <v>772</v>
      </c>
      <c r="C673" s="183" t="s">
        <v>75</v>
      </c>
      <c r="D673" s="183" t="s">
        <v>94</v>
      </c>
      <c r="E673" s="184">
        <v>4.3E-3</v>
      </c>
      <c r="F673" s="185">
        <v>197.33</v>
      </c>
      <c r="G673" s="186">
        <v>0.84</v>
      </c>
    </row>
    <row r="674" spans="1:7" ht="16.5">
      <c r="A674" s="181" t="s">
        <v>773</v>
      </c>
      <c r="B674" s="182" t="s">
        <v>774</v>
      </c>
      <c r="C674" s="183" t="s">
        <v>75</v>
      </c>
      <c r="D674" s="183" t="s">
        <v>94</v>
      </c>
      <c r="E674" s="184">
        <v>5.6599999999999998E-2</v>
      </c>
      <c r="F674" s="185">
        <v>40.15</v>
      </c>
      <c r="G674" s="186">
        <v>2.27</v>
      </c>
    </row>
    <row r="675" spans="1:7" ht="33">
      <c r="A675" s="181" t="s">
        <v>775</v>
      </c>
      <c r="B675" s="182" t="s">
        <v>776</v>
      </c>
      <c r="C675" s="183" t="s">
        <v>75</v>
      </c>
      <c r="D675" s="183" t="s">
        <v>94</v>
      </c>
      <c r="E675" s="184">
        <v>0.21920000000000001</v>
      </c>
      <c r="F675" s="185">
        <v>5.91</v>
      </c>
      <c r="G675" s="186">
        <v>1.29</v>
      </c>
    </row>
    <row r="676" spans="1:7" ht="49.5">
      <c r="A676" s="181" t="s">
        <v>777</v>
      </c>
      <c r="B676" s="182" t="s">
        <v>778</v>
      </c>
      <c r="C676" s="183" t="s">
        <v>75</v>
      </c>
      <c r="D676" s="183" t="s">
        <v>90</v>
      </c>
      <c r="E676" s="184">
        <v>1.78E-2</v>
      </c>
      <c r="F676" s="185">
        <v>5.62</v>
      </c>
      <c r="G676" s="186">
        <v>0.1</v>
      </c>
    </row>
    <row r="677" spans="1:7" ht="33">
      <c r="A677" s="181" t="s">
        <v>779</v>
      </c>
      <c r="B677" s="182" t="s">
        <v>780</v>
      </c>
      <c r="C677" s="183" t="s">
        <v>75</v>
      </c>
      <c r="D677" s="183" t="s">
        <v>94</v>
      </c>
      <c r="E677" s="184">
        <v>5.6599999999999998E-2</v>
      </c>
      <c r="F677" s="185">
        <v>4.96</v>
      </c>
      <c r="G677" s="186">
        <v>0.28000000000000003</v>
      </c>
    </row>
    <row r="678" spans="1:7" ht="15" customHeight="1">
      <c r="A678" s="187"/>
      <c r="B678" s="188"/>
      <c r="C678" s="188"/>
      <c r="D678" s="188"/>
      <c r="E678" s="189" t="s">
        <v>406</v>
      </c>
      <c r="F678" s="190"/>
      <c r="G678" s="191">
        <v>69.290000000000006</v>
      </c>
    </row>
    <row r="679" spans="1:7" ht="15" customHeight="1" thickBot="1">
      <c r="A679" s="192"/>
      <c r="B679" s="193"/>
      <c r="C679" s="193"/>
      <c r="D679" s="193"/>
      <c r="E679" s="194" t="s">
        <v>389</v>
      </c>
      <c r="F679" s="195"/>
      <c r="G679" s="196">
        <v>69.290000000000006</v>
      </c>
    </row>
    <row r="680" spans="1:7" ht="9.9499999999999993" customHeight="1" thickTop="1" thickBot="1">
      <c r="A680" s="174"/>
      <c r="B680" s="174"/>
      <c r="C680" s="175" t="s">
        <v>387</v>
      </c>
      <c r="D680" s="176"/>
      <c r="E680" s="174"/>
      <c r="F680" s="174"/>
      <c r="G680" s="174"/>
    </row>
    <row r="681" spans="1:7" ht="23.25" customHeight="1" thickTop="1">
      <c r="A681" s="163" t="s">
        <v>781</v>
      </c>
      <c r="B681" s="164"/>
      <c r="C681" s="164"/>
      <c r="D681" s="164"/>
      <c r="E681" s="164"/>
      <c r="F681" s="164"/>
      <c r="G681" s="165"/>
    </row>
    <row r="682" spans="1:7" ht="15" customHeight="1">
      <c r="A682" s="177" t="s">
        <v>391</v>
      </c>
      <c r="B682" s="178"/>
      <c r="C682" s="179" t="s">
        <v>392</v>
      </c>
      <c r="D682" s="179" t="s">
        <v>393</v>
      </c>
      <c r="E682" s="179" t="s">
        <v>394</v>
      </c>
      <c r="F682" s="179" t="s">
        <v>395</v>
      </c>
      <c r="G682" s="180" t="s">
        <v>396</v>
      </c>
    </row>
    <row r="683" spans="1:7" ht="16.5">
      <c r="A683" s="181" t="s">
        <v>782</v>
      </c>
      <c r="B683" s="182" t="s">
        <v>783</v>
      </c>
      <c r="C683" s="183" t="s">
        <v>80</v>
      </c>
      <c r="D683" s="183" t="s">
        <v>76</v>
      </c>
      <c r="E683" s="184">
        <v>1</v>
      </c>
      <c r="F683" s="185">
        <v>357.31</v>
      </c>
      <c r="G683" s="186">
        <v>357.31</v>
      </c>
    </row>
    <row r="684" spans="1:7" ht="15" customHeight="1">
      <c r="A684" s="187"/>
      <c r="B684" s="188"/>
      <c r="C684" s="188"/>
      <c r="D684" s="188"/>
      <c r="E684" s="189" t="s">
        <v>399</v>
      </c>
      <c r="F684" s="190"/>
      <c r="G684" s="191">
        <v>357.31</v>
      </c>
    </row>
    <row r="685" spans="1:7" ht="15" customHeight="1">
      <c r="A685" s="177" t="s">
        <v>400</v>
      </c>
      <c r="B685" s="178"/>
      <c r="C685" s="179" t="s">
        <v>392</v>
      </c>
      <c r="D685" s="179" t="s">
        <v>393</v>
      </c>
      <c r="E685" s="179" t="s">
        <v>394</v>
      </c>
      <c r="F685" s="179" t="s">
        <v>395</v>
      </c>
      <c r="G685" s="180" t="s">
        <v>396</v>
      </c>
    </row>
    <row r="686" spans="1:7" ht="16.5">
      <c r="A686" s="181" t="s">
        <v>784</v>
      </c>
      <c r="B686" s="182" t="s">
        <v>785</v>
      </c>
      <c r="C686" s="183" t="s">
        <v>80</v>
      </c>
      <c r="D686" s="183" t="s">
        <v>98</v>
      </c>
      <c r="E686" s="184">
        <v>0.05</v>
      </c>
      <c r="F686" s="185">
        <v>432.1</v>
      </c>
      <c r="G686" s="186">
        <v>21.61</v>
      </c>
    </row>
    <row r="687" spans="1:7" ht="16.5">
      <c r="A687" s="181" t="s">
        <v>460</v>
      </c>
      <c r="B687" s="182" t="s">
        <v>461</v>
      </c>
      <c r="C687" s="183" t="s">
        <v>80</v>
      </c>
      <c r="D687" s="183" t="s">
        <v>403</v>
      </c>
      <c r="E687" s="184">
        <v>1.2</v>
      </c>
      <c r="F687" s="185">
        <v>17.13</v>
      </c>
      <c r="G687" s="186">
        <v>20.56</v>
      </c>
    </row>
    <row r="688" spans="1:7" ht="15" customHeight="1">
      <c r="A688" s="181" t="s">
        <v>411</v>
      </c>
      <c r="B688" s="182" t="s">
        <v>412</v>
      </c>
      <c r="C688" s="183" t="s">
        <v>80</v>
      </c>
      <c r="D688" s="183" t="s">
        <v>403</v>
      </c>
      <c r="E688" s="184">
        <v>1.85</v>
      </c>
      <c r="F688" s="185">
        <v>21.31</v>
      </c>
      <c r="G688" s="186">
        <v>39.42</v>
      </c>
    </row>
    <row r="689" spans="1:7" ht="15" customHeight="1">
      <c r="A689" s="187"/>
      <c r="B689" s="188"/>
      <c r="C689" s="188"/>
      <c r="D689" s="188"/>
      <c r="E689" s="189" t="s">
        <v>406</v>
      </c>
      <c r="F689" s="190"/>
      <c r="G689" s="191">
        <v>81.59</v>
      </c>
    </row>
    <row r="690" spans="1:7" ht="15" customHeight="1" thickBot="1">
      <c r="A690" s="192"/>
      <c r="B690" s="193"/>
      <c r="C690" s="193"/>
      <c r="D690" s="193"/>
      <c r="E690" s="194" t="s">
        <v>389</v>
      </c>
      <c r="F690" s="195"/>
      <c r="G690" s="196">
        <v>438.9</v>
      </c>
    </row>
    <row r="691" spans="1:7" ht="9.9499999999999993" customHeight="1" thickTop="1" thickBot="1">
      <c r="A691" s="174"/>
      <c r="B691" s="174"/>
      <c r="C691" s="175" t="s">
        <v>387</v>
      </c>
      <c r="D691" s="176"/>
      <c r="E691" s="174"/>
      <c r="F691" s="174"/>
      <c r="G691" s="174"/>
    </row>
    <row r="692" spans="1:7" ht="20.100000000000001" customHeight="1" thickTop="1">
      <c r="A692" s="163" t="s">
        <v>786</v>
      </c>
      <c r="B692" s="164"/>
      <c r="C692" s="164"/>
      <c r="D692" s="164"/>
      <c r="E692" s="164"/>
      <c r="F692" s="164"/>
      <c r="G692" s="165"/>
    </row>
    <row r="693" spans="1:7" ht="9.9499999999999993" customHeight="1">
      <c r="A693" s="166"/>
      <c r="B693" s="167"/>
      <c r="C693" s="167"/>
      <c r="D693" s="167"/>
      <c r="E693" s="167"/>
      <c r="F693" s="167"/>
      <c r="G693" s="168"/>
    </row>
    <row r="694" spans="1:7" ht="15" customHeight="1" thickBot="1">
      <c r="A694" s="192"/>
      <c r="B694" s="193"/>
      <c r="C694" s="193"/>
      <c r="D694" s="193"/>
      <c r="E694" s="194" t="s">
        <v>389</v>
      </c>
      <c r="F694" s="195"/>
      <c r="G694" s="196">
        <v>38.369999999999997</v>
      </c>
    </row>
    <row r="695" spans="1:7" ht="9.9499999999999993" customHeight="1" thickTop="1">
      <c r="A695" s="174"/>
      <c r="B695" s="174"/>
      <c r="C695" s="175" t="s">
        <v>387</v>
      </c>
      <c r="D695" s="176"/>
      <c r="E695" s="174"/>
      <c r="F695" s="174"/>
      <c r="G695" s="174"/>
    </row>
    <row r="696" spans="1:7" ht="9.9499999999999993" customHeight="1" thickBot="1">
      <c r="A696" s="174"/>
      <c r="B696" s="174"/>
      <c r="C696" s="175" t="s">
        <v>387</v>
      </c>
      <c r="D696" s="176"/>
      <c r="E696" s="174"/>
      <c r="F696" s="174"/>
      <c r="G696" s="174"/>
    </row>
    <row r="697" spans="1:7" ht="20.100000000000001" customHeight="1" thickTop="1">
      <c r="A697" s="163" t="s">
        <v>787</v>
      </c>
      <c r="B697" s="164"/>
      <c r="C697" s="164"/>
      <c r="D697" s="164"/>
      <c r="E697" s="164"/>
      <c r="F697" s="164"/>
      <c r="G697" s="165"/>
    </row>
    <row r="698" spans="1:7" ht="15" customHeight="1">
      <c r="A698" s="177" t="s">
        <v>391</v>
      </c>
      <c r="B698" s="178"/>
      <c r="C698" s="179" t="s">
        <v>392</v>
      </c>
      <c r="D698" s="179" t="s">
        <v>393</v>
      </c>
      <c r="E698" s="179" t="s">
        <v>394</v>
      </c>
      <c r="F698" s="179" t="s">
        <v>395</v>
      </c>
      <c r="G698" s="180" t="s">
        <v>396</v>
      </c>
    </row>
    <row r="699" spans="1:7" ht="15" customHeight="1">
      <c r="A699" s="181" t="s">
        <v>569</v>
      </c>
      <c r="B699" s="182" t="s">
        <v>570</v>
      </c>
      <c r="C699" s="183" t="s">
        <v>80</v>
      </c>
      <c r="D699" s="183" t="s">
        <v>108</v>
      </c>
      <c r="E699" s="184">
        <v>5</v>
      </c>
      <c r="F699" s="185">
        <v>0.75</v>
      </c>
      <c r="G699" s="186">
        <v>3.75</v>
      </c>
    </row>
    <row r="700" spans="1:7" ht="15" customHeight="1">
      <c r="A700" s="181" t="s">
        <v>572</v>
      </c>
      <c r="B700" s="182" t="s">
        <v>573</v>
      </c>
      <c r="C700" s="183" t="s">
        <v>80</v>
      </c>
      <c r="D700" s="183" t="s">
        <v>108</v>
      </c>
      <c r="E700" s="184">
        <v>1.2</v>
      </c>
      <c r="F700" s="185">
        <v>4.4800000000000004</v>
      </c>
      <c r="G700" s="186">
        <v>5.38</v>
      </c>
    </row>
    <row r="701" spans="1:7" ht="15" customHeight="1">
      <c r="A701" s="181" t="s">
        <v>576</v>
      </c>
      <c r="B701" s="182" t="s">
        <v>189</v>
      </c>
      <c r="C701" s="183" t="s">
        <v>80</v>
      </c>
      <c r="D701" s="183" t="s">
        <v>76</v>
      </c>
      <c r="E701" s="184">
        <v>1.05</v>
      </c>
      <c r="F701" s="185">
        <v>35.6</v>
      </c>
      <c r="G701" s="186">
        <v>37.380000000000003</v>
      </c>
    </row>
    <row r="702" spans="1:7" ht="15" customHeight="1">
      <c r="A702" s="187"/>
      <c r="B702" s="188"/>
      <c r="C702" s="188"/>
      <c r="D702" s="188"/>
      <c r="E702" s="189" t="s">
        <v>399</v>
      </c>
      <c r="F702" s="190"/>
      <c r="G702" s="191">
        <v>46.51</v>
      </c>
    </row>
    <row r="703" spans="1:7" ht="15" customHeight="1">
      <c r="A703" s="177" t="s">
        <v>400</v>
      </c>
      <c r="B703" s="178"/>
      <c r="C703" s="179" t="s">
        <v>392</v>
      </c>
      <c r="D703" s="179" t="s">
        <v>393</v>
      </c>
      <c r="E703" s="179" t="s">
        <v>394</v>
      </c>
      <c r="F703" s="179" t="s">
        <v>395</v>
      </c>
      <c r="G703" s="180" t="s">
        <v>396</v>
      </c>
    </row>
    <row r="704" spans="1:7" ht="15" customHeight="1">
      <c r="A704" s="181" t="s">
        <v>411</v>
      </c>
      <c r="B704" s="182" t="s">
        <v>412</v>
      </c>
      <c r="C704" s="183" t="s">
        <v>80</v>
      </c>
      <c r="D704" s="183" t="s">
        <v>403</v>
      </c>
      <c r="E704" s="184">
        <v>1.2</v>
      </c>
      <c r="F704" s="185">
        <v>21.31</v>
      </c>
      <c r="G704" s="186">
        <v>25.57</v>
      </c>
    </row>
    <row r="705" spans="1:7" ht="15" customHeight="1">
      <c r="A705" s="181" t="s">
        <v>401</v>
      </c>
      <c r="B705" s="182" t="s">
        <v>402</v>
      </c>
      <c r="C705" s="183" t="s">
        <v>80</v>
      </c>
      <c r="D705" s="183" t="s">
        <v>403</v>
      </c>
      <c r="E705" s="184">
        <v>0.6</v>
      </c>
      <c r="F705" s="185">
        <v>17.09</v>
      </c>
      <c r="G705" s="186">
        <v>10.25</v>
      </c>
    </row>
    <row r="706" spans="1:7" ht="15" customHeight="1">
      <c r="A706" s="187"/>
      <c r="B706" s="188"/>
      <c r="C706" s="188"/>
      <c r="D706" s="188"/>
      <c r="E706" s="189" t="s">
        <v>406</v>
      </c>
      <c r="F706" s="190"/>
      <c r="G706" s="191">
        <v>35.82</v>
      </c>
    </row>
    <row r="707" spans="1:7" ht="15" customHeight="1" thickBot="1">
      <c r="A707" s="192"/>
      <c r="B707" s="193"/>
      <c r="C707" s="193"/>
      <c r="D707" s="193"/>
      <c r="E707" s="194" t="s">
        <v>389</v>
      </c>
      <c r="F707" s="195"/>
      <c r="G707" s="196">
        <v>82.33</v>
      </c>
    </row>
    <row r="708" spans="1:7" ht="9.9499999999999993" customHeight="1" thickTop="1" thickBot="1">
      <c r="A708" s="174"/>
      <c r="B708" s="174"/>
      <c r="C708" s="175" t="s">
        <v>387</v>
      </c>
      <c r="D708" s="176"/>
      <c r="E708" s="174"/>
      <c r="F708" s="174"/>
      <c r="G708" s="174"/>
    </row>
    <row r="709" spans="1:7" ht="51.75" customHeight="1" thickTop="1">
      <c r="A709" s="163" t="s">
        <v>788</v>
      </c>
      <c r="B709" s="164"/>
      <c r="C709" s="164"/>
      <c r="D709" s="164"/>
      <c r="E709" s="164"/>
      <c r="F709" s="164"/>
      <c r="G709" s="165"/>
    </row>
    <row r="710" spans="1:7" ht="15" customHeight="1">
      <c r="A710" s="177" t="s">
        <v>391</v>
      </c>
      <c r="B710" s="178"/>
      <c r="C710" s="179" t="s">
        <v>392</v>
      </c>
      <c r="D710" s="179" t="s">
        <v>393</v>
      </c>
      <c r="E710" s="179" t="s">
        <v>394</v>
      </c>
      <c r="F710" s="179" t="s">
        <v>395</v>
      </c>
      <c r="G710" s="180" t="s">
        <v>396</v>
      </c>
    </row>
    <row r="711" spans="1:7" ht="15" customHeight="1">
      <c r="A711" s="181" t="s">
        <v>532</v>
      </c>
      <c r="B711" s="182" t="s">
        <v>533</v>
      </c>
      <c r="C711" s="183" t="s">
        <v>75</v>
      </c>
      <c r="D711" s="183" t="s">
        <v>534</v>
      </c>
      <c r="E711" s="184">
        <v>0.33</v>
      </c>
      <c r="F711" s="185">
        <v>24.92</v>
      </c>
      <c r="G711" s="186">
        <v>8.2200000000000006</v>
      </c>
    </row>
    <row r="712" spans="1:7" ht="15" customHeight="1">
      <c r="A712" s="187"/>
      <c r="B712" s="188"/>
      <c r="C712" s="188"/>
      <c r="D712" s="188"/>
      <c r="E712" s="189" t="s">
        <v>399</v>
      </c>
      <c r="F712" s="190"/>
      <c r="G712" s="191">
        <v>8.2200000000000006</v>
      </c>
    </row>
    <row r="713" spans="1:7" ht="15" customHeight="1">
      <c r="A713" s="177" t="s">
        <v>400</v>
      </c>
      <c r="B713" s="178"/>
      <c r="C713" s="179" t="s">
        <v>392</v>
      </c>
      <c r="D713" s="179" t="s">
        <v>393</v>
      </c>
      <c r="E713" s="179" t="s">
        <v>394</v>
      </c>
      <c r="F713" s="179" t="s">
        <v>395</v>
      </c>
      <c r="G713" s="180" t="s">
        <v>396</v>
      </c>
    </row>
    <row r="714" spans="1:7" ht="15" customHeight="1">
      <c r="A714" s="181" t="s">
        <v>535</v>
      </c>
      <c r="B714" s="182" t="s">
        <v>409</v>
      </c>
      <c r="C714" s="183" t="s">
        <v>75</v>
      </c>
      <c r="D714" s="183" t="s">
        <v>403</v>
      </c>
      <c r="E714" s="184">
        <v>0.187</v>
      </c>
      <c r="F714" s="185">
        <v>22.38</v>
      </c>
      <c r="G714" s="186">
        <v>4.18</v>
      </c>
    </row>
    <row r="715" spans="1:7" ht="15" customHeight="1">
      <c r="A715" s="181" t="s">
        <v>420</v>
      </c>
      <c r="B715" s="182" t="s">
        <v>402</v>
      </c>
      <c r="C715" s="183" t="s">
        <v>75</v>
      </c>
      <c r="D715" s="183" t="s">
        <v>403</v>
      </c>
      <c r="E715" s="184">
        <v>6.9000000000000006E-2</v>
      </c>
      <c r="F715" s="185">
        <v>17.09</v>
      </c>
      <c r="G715" s="186">
        <v>1.17</v>
      </c>
    </row>
    <row r="716" spans="1:7" ht="15" customHeight="1">
      <c r="A716" s="187"/>
      <c r="B716" s="188"/>
      <c r="C716" s="188"/>
      <c r="D716" s="188"/>
      <c r="E716" s="189" t="s">
        <v>406</v>
      </c>
      <c r="F716" s="190"/>
      <c r="G716" s="191">
        <v>5.35</v>
      </c>
    </row>
    <row r="717" spans="1:7" ht="15" customHeight="1" thickBot="1">
      <c r="A717" s="192"/>
      <c r="B717" s="193"/>
      <c r="C717" s="193"/>
      <c r="D717" s="193"/>
      <c r="E717" s="194" t="s">
        <v>389</v>
      </c>
      <c r="F717" s="195"/>
      <c r="G717" s="196">
        <v>13.57</v>
      </c>
    </row>
    <row r="718" spans="1:7" ht="9.9499999999999993" customHeight="1" thickTop="1" thickBot="1">
      <c r="A718" s="174"/>
      <c r="B718" s="174"/>
      <c r="C718" s="175" t="s">
        <v>387</v>
      </c>
      <c r="D718" s="176"/>
      <c r="E718" s="174"/>
      <c r="F718" s="174"/>
      <c r="G718" s="174"/>
    </row>
    <row r="719" spans="1:7" ht="20.100000000000001" customHeight="1" thickTop="1">
      <c r="A719" s="163" t="s">
        <v>789</v>
      </c>
      <c r="B719" s="164"/>
      <c r="C719" s="164"/>
      <c r="D719" s="164"/>
      <c r="E719" s="164"/>
      <c r="F719" s="164"/>
      <c r="G719" s="165"/>
    </row>
    <row r="720" spans="1:7" ht="15" customHeight="1">
      <c r="A720" s="177" t="s">
        <v>391</v>
      </c>
      <c r="B720" s="178"/>
      <c r="C720" s="179" t="s">
        <v>392</v>
      </c>
      <c r="D720" s="179" t="s">
        <v>393</v>
      </c>
      <c r="E720" s="179" t="s">
        <v>394</v>
      </c>
      <c r="F720" s="179" t="s">
        <v>395</v>
      </c>
      <c r="G720" s="180" t="s">
        <v>396</v>
      </c>
    </row>
    <row r="721" spans="1:7" ht="15" customHeight="1">
      <c r="A721" s="181" t="s">
        <v>537</v>
      </c>
      <c r="B721" s="182" t="s">
        <v>538</v>
      </c>
      <c r="C721" s="183" t="s">
        <v>80</v>
      </c>
      <c r="D721" s="183" t="s">
        <v>530</v>
      </c>
      <c r="E721" s="184">
        <v>0.04</v>
      </c>
      <c r="F721" s="185">
        <v>106.9</v>
      </c>
      <c r="G721" s="186">
        <v>4.28</v>
      </c>
    </row>
    <row r="722" spans="1:7" ht="15" customHeight="1">
      <c r="A722" s="181" t="s">
        <v>543</v>
      </c>
      <c r="B722" s="182" t="s">
        <v>544</v>
      </c>
      <c r="C722" s="183" t="s">
        <v>80</v>
      </c>
      <c r="D722" s="183" t="s">
        <v>530</v>
      </c>
      <c r="E722" s="184">
        <v>0.01</v>
      </c>
      <c r="F722" s="185">
        <v>49.48</v>
      </c>
      <c r="G722" s="186">
        <v>0.49</v>
      </c>
    </row>
    <row r="723" spans="1:7" ht="15" customHeight="1">
      <c r="A723" s="181" t="s">
        <v>790</v>
      </c>
      <c r="B723" s="182" t="s">
        <v>791</v>
      </c>
      <c r="C723" s="183" t="s">
        <v>80</v>
      </c>
      <c r="D723" s="183" t="s">
        <v>94</v>
      </c>
      <c r="E723" s="184">
        <v>0.3</v>
      </c>
      <c r="F723" s="185">
        <v>2.99</v>
      </c>
      <c r="G723" s="186">
        <v>0.9</v>
      </c>
    </row>
    <row r="724" spans="1:7" ht="15" customHeight="1">
      <c r="A724" s="187"/>
      <c r="B724" s="188"/>
      <c r="C724" s="188"/>
      <c r="D724" s="188"/>
      <c r="E724" s="189" t="s">
        <v>399</v>
      </c>
      <c r="F724" s="190"/>
      <c r="G724" s="191">
        <v>5.67</v>
      </c>
    </row>
    <row r="725" spans="1:7" ht="15" customHeight="1">
      <c r="A725" s="177" t="s">
        <v>400</v>
      </c>
      <c r="B725" s="178"/>
      <c r="C725" s="179" t="s">
        <v>392</v>
      </c>
      <c r="D725" s="179" t="s">
        <v>393</v>
      </c>
      <c r="E725" s="179" t="s">
        <v>394</v>
      </c>
      <c r="F725" s="179" t="s">
        <v>395</v>
      </c>
      <c r="G725" s="180" t="s">
        <v>396</v>
      </c>
    </row>
    <row r="726" spans="1:7" ht="15" customHeight="1">
      <c r="A726" s="181" t="s">
        <v>408</v>
      </c>
      <c r="B726" s="182" t="s">
        <v>409</v>
      </c>
      <c r="C726" s="183" t="s">
        <v>80</v>
      </c>
      <c r="D726" s="183" t="s">
        <v>403</v>
      </c>
      <c r="E726" s="184">
        <v>0.8</v>
      </c>
      <c r="F726" s="185">
        <v>22.38</v>
      </c>
      <c r="G726" s="186">
        <v>17.899999999999999</v>
      </c>
    </row>
    <row r="727" spans="1:7" ht="15" customHeight="1">
      <c r="A727" s="181" t="s">
        <v>401</v>
      </c>
      <c r="B727" s="182" t="s">
        <v>402</v>
      </c>
      <c r="C727" s="183" t="s">
        <v>80</v>
      </c>
      <c r="D727" s="183" t="s">
        <v>403</v>
      </c>
      <c r="E727" s="184">
        <v>0.8</v>
      </c>
      <c r="F727" s="185">
        <v>17.09</v>
      </c>
      <c r="G727" s="186">
        <v>13.67</v>
      </c>
    </row>
    <row r="728" spans="1:7" ht="15" customHeight="1">
      <c r="A728" s="187"/>
      <c r="B728" s="188"/>
      <c r="C728" s="188"/>
      <c r="D728" s="188"/>
      <c r="E728" s="189" t="s">
        <v>406</v>
      </c>
      <c r="F728" s="190"/>
      <c r="G728" s="191">
        <v>31.57</v>
      </c>
    </row>
    <row r="729" spans="1:7" ht="15" customHeight="1" thickBot="1">
      <c r="A729" s="192"/>
      <c r="B729" s="193"/>
      <c r="C729" s="193"/>
      <c r="D729" s="193"/>
      <c r="E729" s="194" t="s">
        <v>389</v>
      </c>
      <c r="F729" s="195"/>
      <c r="G729" s="196">
        <v>37.24</v>
      </c>
    </row>
    <row r="730" spans="1:7" ht="9.9499999999999993" customHeight="1" thickTop="1" thickBot="1">
      <c r="A730" s="174"/>
      <c r="B730" s="174"/>
      <c r="C730" s="175" t="s">
        <v>387</v>
      </c>
      <c r="D730" s="176"/>
      <c r="E730" s="174"/>
      <c r="F730" s="174"/>
      <c r="G730" s="174"/>
    </row>
    <row r="731" spans="1:7" ht="20.100000000000001" customHeight="1" thickTop="1">
      <c r="A731" s="163" t="s">
        <v>792</v>
      </c>
      <c r="B731" s="164"/>
      <c r="C731" s="164"/>
      <c r="D731" s="164"/>
      <c r="E731" s="164"/>
      <c r="F731" s="164"/>
      <c r="G731" s="165"/>
    </row>
    <row r="732" spans="1:7" ht="15" customHeight="1">
      <c r="A732" s="177" t="s">
        <v>391</v>
      </c>
      <c r="B732" s="178"/>
      <c r="C732" s="179" t="s">
        <v>392</v>
      </c>
      <c r="D732" s="179" t="s">
        <v>393</v>
      </c>
      <c r="E732" s="179" t="s">
        <v>394</v>
      </c>
      <c r="F732" s="179" t="s">
        <v>395</v>
      </c>
      <c r="G732" s="180" t="s">
        <v>396</v>
      </c>
    </row>
    <row r="733" spans="1:7" ht="15" customHeight="1">
      <c r="A733" s="181" t="s">
        <v>793</v>
      </c>
      <c r="B733" s="182" t="s">
        <v>794</v>
      </c>
      <c r="C733" s="183" t="s">
        <v>80</v>
      </c>
      <c r="D733" s="183" t="s">
        <v>90</v>
      </c>
      <c r="E733" s="184">
        <v>0.4</v>
      </c>
      <c r="F733" s="185">
        <v>1.26</v>
      </c>
      <c r="G733" s="186">
        <v>0.5</v>
      </c>
    </row>
    <row r="734" spans="1:7" ht="15" customHeight="1">
      <c r="A734" s="181" t="s">
        <v>681</v>
      </c>
      <c r="B734" s="182" t="s">
        <v>682</v>
      </c>
      <c r="C734" s="183" t="s">
        <v>80</v>
      </c>
      <c r="D734" s="183" t="s">
        <v>94</v>
      </c>
      <c r="E734" s="184">
        <v>0.4</v>
      </c>
      <c r="F734" s="185">
        <v>1.83</v>
      </c>
      <c r="G734" s="186">
        <v>0.73</v>
      </c>
    </row>
    <row r="735" spans="1:7" ht="15" customHeight="1">
      <c r="A735" s="181" t="s">
        <v>673</v>
      </c>
      <c r="B735" s="182" t="s">
        <v>674</v>
      </c>
      <c r="C735" s="183" t="s">
        <v>80</v>
      </c>
      <c r="D735" s="183" t="s">
        <v>94</v>
      </c>
      <c r="E735" s="184">
        <v>0.8</v>
      </c>
      <c r="F735" s="185">
        <v>0.59</v>
      </c>
      <c r="G735" s="186">
        <v>0.47</v>
      </c>
    </row>
    <row r="736" spans="1:7" ht="15" customHeight="1">
      <c r="A736" s="181" t="s">
        <v>675</v>
      </c>
      <c r="B736" s="182" t="s">
        <v>676</v>
      </c>
      <c r="C736" s="183" t="s">
        <v>80</v>
      </c>
      <c r="D736" s="183" t="s">
        <v>90</v>
      </c>
      <c r="E736" s="184">
        <v>1.2</v>
      </c>
      <c r="F736" s="185">
        <v>2.71</v>
      </c>
      <c r="G736" s="186">
        <v>3.25</v>
      </c>
    </row>
    <row r="737" spans="1:7" ht="15" customHeight="1">
      <c r="A737" s="181" t="s">
        <v>677</v>
      </c>
      <c r="B737" s="182" t="s">
        <v>678</v>
      </c>
      <c r="C737" s="183" t="s">
        <v>80</v>
      </c>
      <c r="D737" s="183" t="s">
        <v>94</v>
      </c>
      <c r="E737" s="184">
        <v>0.8</v>
      </c>
      <c r="F737" s="185">
        <v>0.83</v>
      </c>
      <c r="G737" s="186">
        <v>0.66</v>
      </c>
    </row>
    <row r="738" spans="1:7" ht="15" customHeight="1">
      <c r="A738" s="181" t="s">
        <v>679</v>
      </c>
      <c r="B738" s="182" t="s">
        <v>680</v>
      </c>
      <c r="C738" s="183" t="s">
        <v>80</v>
      </c>
      <c r="D738" s="183" t="s">
        <v>90</v>
      </c>
      <c r="E738" s="184">
        <v>3.6</v>
      </c>
      <c r="F738" s="185">
        <v>2.8</v>
      </c>
      <c r="G738" s="186">
        <v>10.08</v>
      </c>
    </row>
    <row r="739" spans="1:7" ht="15" customHeight="1">
      <c r="A739" s="187"/>
      <c r="B739" s="188"/>
      <c r="C739" s="188"/>
      <c r="D739" s="188"/>
      <c r="E739" s="189" t="s">
        <v>399</v>
      </c>
      <c r="F739" s="190"/>
      <c r="G739" s="191">
        <v>15.69</v>
      </c>
    </row>
    <row r="740" spans="1:7" ht="15" customHeight="1">
      <c r="A740" s="177" t="s">
        <v>400</v>
      </c>
      <c r="B740" s="178"/>
      <c r="C740" s="179" t="s">
        <v>392</v>
      </c>
      <c r="D740" s="179" t="s">
        <v>393</v>
      </c>
      <c r="E740" s="179" t="s">
        <v>394</v>
      </c>
      <c r="F740" s="179" t="s">
        <v>395</v>
      </c>
      <c r="G740" s="180" t="s">
        <v>396</v>
      </c>
    </row>
    <row r="741" spans="1:7" ht="15" customHeight="1">
      <c r="A741" s="181" t="s">
        <v>683</v>
      </c>
      <c r="B741" s="182" t="s">
        <v>684</v>
      </c>
      <c r="C741" s="183" t="s">
        <v>80</v>
      </c>
      <c r="D741" s="183" t="s">
        <v>403</v>
      </c>
      <c r="E741" s="184">
        <v>2</v>
      </c>
      <c r="F741" s="185">
        <v>17.04</v>
      </c>
      <c r="G741" s="186">
        <v>34.08</v>
      </c>
    </row>
    <row r="742" spans="1:7" ht="15" customHeight="1">
      <c r="A742" s="181" t="s">
        <v>417</v>
      </c>
      <c r="B742" s="182" t="s">
        <v>418</v>
      </c>
      <c r="C742" s="183" t="s">
        <v>80</v>
      </c>
      <c r="D742" s="183" t="s">
        <v>403</v>
      </c>
      <c r="E742" s="184">
        <v>2</v>
      </c>
      <c r="F742" s="185">
        <v>21.52</v>
      </c>
      <c r="G742" s="186">
        <v>43.04</v>
      </c>
    </row>
    <row r="743" spans="1:7" ht="15" customHeight="1">
      <c r="A743" s="187"/>
      <c r="B743" s="188"/>
      <c r="C743" s="188"/>
      <c r="D743" s="188"/>
      <c r="E743" s="189" t="s">
        <v>406</v>
      </c>
      <c r="F743" s="190"/>
      <c r="G743" s="191">
        <v>77.12</v>
      </c>
    </row>
    <row r="744" spans="1:7" ht="15" customHeight="1" thickBot="1">
      <c r="A744" s="192"/>
      <c r="B744" s="193"/>
      <c r="C744" s="193"/>
      <c r="D744" s="193"/>
      <c r="E744" s="194" t="s">
        <v>389</v>
      </c>
      <c r="F744" s="195"/>
      <c r="G744" s="196">
        <v>92.81</v>
      </c>
    </row>
    <row r="745" spans="1:7" ht="9.9499999999999993" customHeight="1" thickTop="1" thickBot="1">
      <c r="A745" s="174"/>
      <c r="B745" s="174"/>
      <c r="C745" s="175" t="s">
        <v>387</v>
      </c>
      <c r="D745" s="176"/>
      <c r="E745" s="174"/>
      <c r="F745" s="174"/>
      <c r="G745" s="174"/>
    </row>
    <row r="746" spans="1:7" ht="20.100000000000001" customHeight="1" thickTop="1">
      <c r="A746" s="197" t="s">
        <v>795</v>
      </c>
      <c r="B746" s="164"/>
      <c r="C746" s="164"/>
      <c r="D746" s="164"/>
      <c r="E746" s="164"/>
      <c r="F746" s="164"/>
      <c r="G746" s="165"/>
    </row>
    <row r="747" spans="1:7" ht="15" customHeight="1">
      <c r="A747" s="177" t="s">
        <v>391</v>
      </c>
      <c r="B747" s="178"/>
      <c r="C747" s="179" t="s">
        <v>392</v>
      </c>
      <c r="D747" s="179" t="s">
        <v>393</v>
      </c>
      <c r="E747" s="179" t="s">
        <v>394</v>
      </c>
      <c r="F747" s="179" t="s">
        <v>395</v>
      </c>
      <c r="G747" s="180" t="s">
        <v>396</v>
      </c>
    </row>
    <row r="748" spans="1:7" ht="15" customHeight="1">
      <c r="A748" s="198" t="s">
        <v>796</v>
      </c>
      <c r="B748" s="199" t="s">
        <v>797</v>
      </c>
      <c r="C748" s="183" t="s">
        <v>80</v>
      </c>
      <c r="D748" s="183" t="s">
        <v>94</v>
      </c>
      <c r="E748" s="184">
        <v>1</v>
      </c>
      <c r="F748" s="185">
        <v>380</v>
      </c>
      <c r="G748" s="186">
        <v>380</v>
      </c>
    </row>
    <row r="749" spans="1:7" ht="15" customHeight="1">
      <c r="A749" s="187"/>
      <c r="B749" s="188"/>
      <c r="C749" s="188"/>
      <c r="D749" s="188"/>
      <c r="E749" s="189" t="s">
        <v>399</v>
      </c>
      <c r="F749" s="190"/>
      <c r="G749" s="191">
        <v>380</v>
      </c>
    </row>
    <row r="750" spans="1:7" ht="15" customHeight="1">
      <c r="A750" s="177" t="s">
        <v>400</v>
      </c>
      <c r="B750" s="178"/>
      <c r="C750" s="179" t="s">
        <v>392</v>
      </c>
      <c r="D750" s="179" t="s">
        <v>393</v>
      </c>
      <c r="E750" s="179" t="s">
        <v>394</v>
      </c>
      <c r="F750" s="179" t="s">
        <v>395</v>
      </c>
      <c r="G750" s="180" t="s">
        <v>396</v>
      </c>
    </row>
    <row r="751" spans="1:7" ht="15" customHeight="1">
      <c r="A751" s="181" t="s">
        <v>683</v>
      </c>
      <c r="B751" s="182" t="s">
        <v>684</v>
      </c>
      <c r="C751" s="183" t="s">
        <v>80</v>
      </c>
      <c r="D751" s="183" t="s">
        <v>403</v>
      </c>
      <c r="E751" s="184">
        <v>0.5</v>
      </c>
      <c r="F751" s="185">
        <v>17.04</v>
      </c>
      <c r="G751" s="186">
        <v>8.52</v>
      </c>
    </row>
    <row r="752" spans="1:7" ht="15" customHeight="1">
      <c r="A752" s="181" t="s">
        <v>417</v>
      </c>
      <c r="B752" s="182" t="s">
        <v>418</v>
      </c>
      <c r="C752" s="183" t="s">
        <v>80</v>
      </c>
      <c r="D752" s="183" t="s">
        <v>403</v>
      </c>
      <c r="E752" s="184">
        <v>1</v>
      </c>
      <c r="F752" s="185">
        <v>21.52</v>
      </c>
      <c r="G752" s="186">
        <v>21.52</v>
      </c>
    </row>
    <row r="753" spans="1:7" ht="15" customHeight="1">
      <c r="A753" s="187"/>
      <c r="B753" s="188"/>
      <c r="C753" s="188"/>
      <c r="D753" s="188"/>
      <c r="E753" s="189" t="s">
        <v>406</v>
      </c>
      <c r="F753" s="190"/>
      <c r="G753" s="191">
        <v>30.04</v>
      </c>
    </row>
    <row r="754" spans="1:7" ht="15" customHeight="1" thickBot="1">
      <c r="A754" s="192"/>
      <c r="B754" s="193"/>
      <c r="C754" s="193"/>
      <c r="D754" s="193"/>
      <c r="E754" s="194" t="s">
        <v>389</v>
      </c>
      <c r="F754" s="195"/>
      <c r="G754" s="196">
        <v>410.04</v>
      </c>
    </row>
    <row r="755" spans="1:7" ht="9.9499999999999993" customHeight="1" thickTop="1" thickBot="1">
      <c r="A755" s="174"/>
      <c r="B755" s="174"/>
      <c r="C755" s="175" t="s">
        <v>387</v>
      </c>
      <c r="D755" s="176"/>
      <c r="E755" s="174"/>
      <c r="F755" s="174"/>
      <c r="G755" s="174"/>
    </row>
    <row r="756" spans="1:7" ht="20.100000000000001" customHeight="1" thickTop="1">
      <c r="A756" s="163" t="s">
        <v>798</v>
      </c>
      <c r="B756" s="164"/>
      <c r="C756" s="164"/>
      <c r="D756" s="164"/>
      <c r="E756" s="164"/>
      <c r="F756" s="164"/>
      <c r="G756" s="165"/>
    </row>
    <row r="757" spans="1:7" ht="15" customHeight="1">
      <c r="A757" s="177" t="s">
        <v>400</v>
      </c>
      <c r="B757" s="178"/>
      <c r="C757" s="179" t="s">
        <v>392</v>
      </c>
      <c r="D757" s="179" t="s">
        <v>393</v>
      </c>
      <c r="E757" s="179" t="s">
        <v>394</v>
      </c>
      <c r="F757" s="179" t="s">
        <v>395</v>
      </c>
      <c r="G757" s="180" t="s">
        <v>396</v>
      </c>
    </row>
    <row r="758" spans="1:7" ht="15" customHeight="1">
      <c r="A758" s="181" t="s">
        <v>799</v>
      </c>
      <c r="B758" s="182" t="s">
        <v>800</v>
      </c>
      <c r="C758" s="183" t="s">
        <v>80</v>
      </c>
      <c r="D758" s="183" t="s">
        <v>90</v>
      </c>
      <c r="E758" s="184">
        <v>1</v>
      </c>
      <c r="F758" s="185">
        <v>1.82</v>
      </c>
      <c r="G758" s="186">
        <v>1.82</v>
      </c>
    </row>
    <row r="759" spans="1:7" ht="15" customHeight="1">
      <c r="A759" s="181" t="s">
        <v>661</v>
      </c>
      <c r="B759" s="182" t="s">
        <v>662</v>
      </c>
      <c r="C759" s="183" t="s">
        <v>80</v>
      </c>
      <c r="D759" s="183" t="s">
        <v>98</v>
      </c>
      <c r="E759" s="184">
        <v>0.09</v>
      </c>
      <c r="F759" s="185">
        <v>92.09</v>
      </c>
      <c r="G759" s="186">
        <v>8.2899999999999991</v>
      </c>
    </row>
    <row r="760" spans="1:7" ht="15" customHeight="1">
      <c r="A760" s="181" t="s">
        <v>663</v>
      </c>
      <c r="B760" s="182" t="s">
        <v>664</v>
      </c>
      <c r="C760" s="183" t="s">
        <v>80</v>
      </c>
      <c r="D760" s="183" t="s">
        <v>98</v>
      </c>
      <c r="E760" s="184">
        <v>0.09</v>
      </c>
      <c r="F760" s="185">
        <v>51.27</v>
      </c>
      <c r="G760" s="186">
        <v>4.6100000000000003</v>
      </c>
    </row>
    <row r="761" spans="1:7" ht="15" customHeight="1">
      <c r="A761" s="181" t="s">
        <v>801</v>
      </c>
      <c r="B761" s="182" t="s">
        <v>802</v>
      </c>
      <c r="C761" s="183" t="s">
        <v>80</v>
      </c>
      <c r="D761" s="183" t="s">
        <v>98</v>
      </c>
      <c r="E761" s="184">
        <v>0.09</v>
      </c>
      <c r="F761" s="185">
        <v>614.05999999999995</v>
      </c>
      <c r="G761" s="186">
        <v>55.27</v>
      </c>
    </row>
    <row r="762" spans="1:7" ht="15" customHeight="1">
      <c r="A762" s="181" t="s">
        <v>803</v>
      </c>
      <c r="B762" s="182" t="s">
        <v>804</v>
      </c>
      <c r="C762" s="183" t="s">
        <v>80</v>
      </c>
      <c r="D762" s="183" t="s">
        <v>98</v>
      </c>
      <c r="E762" s="184">
        <v>2.3E-2</v>
      </c>
      <c r="F762" s="185">
        <v>1376.13</v>
      </c>
      <c r="G762" s="186">
        <v>31.65</v>
      </c>
    </row>
    <row r="763" spans="1:7" ht="33">
      <c r="A763" s="181" t="s">
        <v>665</v>
      </c>
      <c r="B763" s="182" t="s">
        <v>666</v>
      </c>
      <c r="C763" s="183" t="s">
        <v>80</v>
      </c>
      <c r="D763" s="183" t="s">
        <v>98</v>
      </c>
      <c r="E763" s="184">
        <v>1.7999999999999999E-2</v>
      </c>
      <c r="F763" s="185">
        <v>3193.19</v>
      </c>
      <c r="G763" s="186">
        <v>57.48</v>
      </c>
    </row>
    <row r="764" spans="1:7" ht="15.75" customHeight="1">
      <c r="A764" s="181" t="s">
        <v>142</v>
      </c>
      <c r="B764" s="182" t="s">
        <v>143</v>
      </c>
      <c r="C764" s="183" t="s">
        <v>80</v>
      </c>
      <c r="D764" s="183" t="s">
        <v>76</v>
      </c>
      <c r="E764" s="184">
        <v>2</v>
      </c>
      <c r="F764" s="185">
        <v>67.89</v>
      </c>
      <c r="G764" s="186">
        <v>135.78</v>
      </c>
    </row>
    <row r="765" spans="1:7" ht="16.5">
      <c r="A765" s="181" t="s">
        <v>805</v>
      </c>
      <c r="B765" s="182" t="s">
        <v>806</v>
      </c>
      <c r="C765" s="183" t="s">
        <v>80</v>
      </c>
      <c r="D765" s="183" t="s">
        <v>76</v>
      </c>
      <c r="E765" s="184">
        <v>4.0999999999999996</v>
      </c>
      <c r="F765" s="185">
        <v>10.83</v>
      </c>
      <c r="G765" s="186">
        <v>44.4</v>
      </c>
    </row>
    <row r="766" spans="1:7" ht="15" customHeight="1">
      <c r="A766" s="181" t="s">
        <v>807</v>
      </c>
      <c r="B766" s="182" t="s">
        <v>808</v>
      </c>
      <c r="C766" s="183" t="s">
        <v>80</v>
      </c>
      <c r="D766" s="183" t="s">
        <v>76</v>
      </c>
      <c r="E766" s="184">
        <v>4.0999999999999996</v>
      </c>
      <c r="F766" s="185">
        <v>44</v>
      </c>
      <c r="G766" s="186">
        <v>180.4</v>
      </c>
    </row>
    <row r="767" spans="1:7" ht="15" customHeight="1">
      <c r="A767" s="181" t="s">
        <v>809</v>
      </c>
      <c r="B767" s="182" t="s">
        <v>810</v>
      </c>
      <c r="C767" s="183" t="s">
        <v>80</v>
      </c>
      <c r="D767" s="183" t="s">
        <v>76</v>
      </c>
      <c r="E767" s="184">
        <v>4.0999999999999996</v>
      </c>
      <c r="F767" s="185">
        <v>14.93</v>
      </c>
      <c r="G767" s="186">
        <v>61.21</v>
      </c>
    </row>
    <row r="768" spans="1:7" ht="15" customHeight="1">
      <c r="A768" s="187"/>
      <c r="B768" s="188"/>
      <c r="C768" s="188"/>
      <c r="D768" s="188"/>
      <c r="E768" s="189" t="s">
        <v>406</v>
      </c>
      <c r="F768" s="190"/>
      <c r="G768" s="191">
        <v>580.91</v>
      </c>
    </row>
    <row r="769" spans="1:7" ht="15" customHeight="1" thickBot="1">
      <c r="A769" s="192"/>
      <c r="B769" s="193"/>
      <c r="C769" s="193"/>
      <c r="D769" s="193"/>
      <c r="E769" s="194" t="s">
        <v>389</v>
      </c>
      <c r="F769" s="195"/>
      <c r="G769" s="196">
        <v>580.91</v>
      </c>
    </row>
    <row r="770" spans="1:7" ht="9.9499999999999993" customHeight="1" thickTop="1" thickBot="1">
      <c r="A770" s="174"/>
      <c r="B770" s="174"/>
      <c r="C770" s="175" t="s">
        <v>387</v>
      </c>
      <c r="D770" s="176"/>
      <c r="E770" s="174"/>
      <c r="F770" s="174"/>
      <c r="G770" s="174"/>
    </row>
    <row r="771" spans="1:7" ht="20.100000000000001" customHeight="1" thickTop="1">
      <c r="A771" s="163" t="s">
        <v>811</v>
      </c>
      <c r="B771" s="164"/>
      <c r="C771" s="164"/>
      <c r="D771" s="164"/>
      <c r="E771" s="164"/>
      <c r="F771" s="164"/>
      <c r="G771" s="165"/>
    </row>
    <row r="772" spans="1:7" ht="15" customHeight="1">
      <c r="A772" s="177" t="s">
        <v>400</v>
      </c>
      <c r="B772" s="178"/>
      <c r="C772" s="179" t="s">
        <v>392</v>
      </c>
      <c r="D772" s="179" t="s">
        <v>393</v>
      </c>
      <c r="E772" s="179" t="s">
        <v>394</v>
      </c>
      <c r="F772" s="179" t="s">
        <v>395</v>
      </c>
      <c r="G772" s="180" t="s">
        <v>396</v>
      </c>
    </row>
    <row r="773" spans="1:7" ht="15" customHeight="1">
      <c r="A773" s="181" t="s">
        <v>401</v>
      </c>
      <c r="B773" s="182" t="s">
        <v>402</v>
      </c>
      <c r="C773" s="183" t="s">
        <v>80</v>
      </c>
      <c r="D773" s="183" t="s">
        <v>403</v>
      </c>
      <c r="E773" s="184">
        <v>0.4</v>
      </c>
      <c r="F773" s="185">
        <v>17.09</v>
      </c>
      <c r="G773" s="186">
        <v>6.84</v>
      </c>
    </row>
    <row r="774" spans="1:7" ht="15" customHeight="1">
      <c r="A774" s="187"/>
      <c r="B774" s="188"/>
      <c r="C774" s="188"/>
      <c r="D774" s="188"/>
      <c r="E774" s="189" t="s">
        <v>406</v>
      </c>
      <c r="F774" s="190"/>
      <c r="G774" s="191">
        <v>6.84</v>
      </c>
    </row>
    <row r="775" spans="1:7" ht="15" customHeight="1" thickBot="1">
      <c r="A775" s="192"/>
      <c r="B775" s="193"/>
      <c r="C775" s="193"/>
      <c r="D775" s="193"/>
      <c r="E775" s="194" t="s">
        <v>389</v>
      </c>
      <c r="F775" s="195"/>
      <c r="G775" s="196">
        <v>6.84</v>
      </c>
    </row>
    <row r="776" spans="1:7" ht="15.75" thickTop="1">
      <c r="A776" s="200"/>
      <c r="B776" s="200"/>
      <c r="C776" s="200"/>
      <c r="D776" s="200"/>
      <c r="E776" s="200"/>
      <c r="F776" s="200"/>
      <c r="G776" s="200"/>
    </row>
    <row r="777" spans="1:7">
      <c r="A777" s="200"/>
      <c r="B777" s="200"/>
      <c r="C777" s="200"/>
      <c r="D777" s="200"/>
      <c r="E777" s="200"/>
      <c r="F777" s="200"/>
      <c r="G777" s="200"/>
    </row>
    <row r="778" spans="1:7">
      <c r="A778" s="200"/>
      <c r="B778" s="200"/>
      <c r="C778" s="200"/>
      <c r="D778" s="200"/>
      <c r="E778" s="200"/>
      <c r="F778" s="200"/>
      <c r="G778" s="200"/>
    </row>
    <row r="779" spans="1:7">
      <c r="A779" s="200"/>
      <c r="B779" s="200"/>
      <c r="C779" s="200"/>
      <c r="D779" s="200"/>
      <c r="E779" s="200"/>
      <c r="F779" s="200"/>
      <c r="G779" s="200"/>
    </row>
    <row r="780" spans="1:7">
      <c r="A780" s="200"/>
      <c r="B780" s="200"/>
      <c r="C780" s="200"/>
      <c r="D780" s="200"/>
      <c r="E780" s="200"/>
      <c r="F780" s="200"/>
      <c r="G780" s="200"/>
    </row>
    <row r="781" spans="1:7">
      <c r="A781" s="200"/>
      <c r="B781" s="200"/>
      <c r="C781" s="200"/>
      <c r="D781" s="200"/>
      <c r="E781" s="200"/>
      <c r="F781" s="200"/>
      <c r="G781" s="200"/>
    </row>
    <row r="782" spans="1:7">
      <c r="A782" s="200"/>
      <c r="B782" s="200"/>
      <c r="C782" s="200"/>
      <c r="D782" s="200"/>
      <c r="E782" s="200"/>
      <c r="F782" s="200"/>
      <c r="G782" s="200"/>
    </row>
    <row r="783" spans="1:7">
      <c r="A783" s="200"/>
      <c r="B783" s="200"/>
      <c r="C783" s="200"/>
      <c r="D783" s="200"/>
      <c r="E783" s="200"/>
      <c r="F783" s="200"/>
      <c r="G783" s="200"/>
    </row>
    <row r="784" spans="1:7">
      <c r="A784" s="200"/>
      <c r="B784" s="200"/>
      <c r="C784" s="200"/>
      <c r="D784" s="200"/>
      <c r="E784" s="200"/>
      <c r="F784" s="200"/>
      <c r="G784" s="200"/>
    </row>
    <row r="785" spans="1:7">
      <c r="A785" s="200"/>
      <c r="B785" s="200"/>
      <c r="C785" s="200"/>
      <c r="D785" s="200"/>
      <c r="E785" s="200"/>
      <c r="F785" s="200"/>
      <c r="G785" s="200"/>
    </row>
    <row r="786" spans="1:7">
      <c r="A786" s="200"/>
      <c r="B786" s="200"/>
      <c r="C786" s="200"/>
      <c r="D786" s="200"/>
      <c r="E786" s="200"/>
      <c r="F786" s="200"/>
      <c r="G786" s="200"/>
    </row>
    <row r="787" spans="1:7">
      <c r="A787" s="200"/>
      <c r="B787" s="200"/>
      <c r="C787" s="200"/>
      <c r="D787" s="200"/>
      <c r="E787" s="200"/>
      <c r="F787" s="200"/>
      <c r="G787" s="200"/>
    </row>
    <row r="788" spans="1:7">
      <c r="A788" s="200"/>
      <c r="B788" s="200"/>
      <c r="C788" s="200"/>
      <c r="D788" s="200"/>
      <c r="E788" s="200"/>
      <c r="F788" s="200"/>
      <c r="G788" s="200"/>
    </row>
    <row r="789" spans="1:7">
      <c r="A789" s="200"/>
      <c r="B789" s="200"/>
      <c r="C789" s="200"/>
      <c r="D789" s="200"/>
      <c r="E789" s="200"/>
      <c r="F789" s="200"/>
      <c r="G789" s="200"/>
    </row>
    <row r="790" spans="1:7">
      <c r="A790" s="200"/>
      <c r="B790" s="200"/>
      <c r="C790" s="200"/>
      <c r="D790" s="200"/>
      <c r="E790" s="200"/>
      <c r="F790" s="200"/>
      <c r="G790" s="200"/>
    </row>
    <row r="791" spans="1:7">
      <c r="A791" s="200"/>
      <c r="B791" s="200"/>
      <c r="C791" s="200"/>
      <c r="D791" s="200"/>
      <c r="E791" s="200"/>
      <c r="F791" s="200"/>
      <c r="G791" s="200"/>
    </row>
  </sheetData>
  <mergeCells count="440">
    <mergeCell ref="E774:F774"/>
    <mergeCell ref="E775:F775"/>
    <mergeCell ref="A757:B757"/>
    <mergeCell ref="E768:F768"/>
    <mergeCell ref="E769:F769"/>
    <mergeCell ref="C770:D770"/>
    <mergeCell ref="A771:G771"/>
    <mergeCell ref="A772:B772"/>
    <mergeCell ref="E749:F749"/>
    <mergeCell ref="A750:B750"/>
    <mergeCell ref="E753:F753"/>
    <mergeCell ref="E754:F754"/>
    <mergeCell ref="C755:D755"/>
    <mergeCell ref="A756:G756"/>
    <mergeCell ref="A740:B740"/>
    <mergeCell ref="E743:F743"/>
    <mergeCell ref="E744:F744"/>
    <mergeCell ref="C745:D745"/>
    <mergeCell ref="A746:G746"/>
    <mergeCell ref="A747:B747"/>
    <mergeCell ref="E728:F728"/>
    <mergeCell ref="E729:F729"/>
    <mergeCell ref="C730:D730"/>
    <mergeCell ref="A731:G731"/>
    <mergeCell ref="A732:B732"/>
    <mergeCell ref="E739:F739"/>
    <mergeCell ref="E717:F717"/>
    <mergeCell ref="C718:D718"/>
    <mergeCell ref="A719:G719"/>
    <mergeCell ref="A720:B720"/>
    <mergeCell ref="E724:F724"/>
    <mergeCell ref="A725:B725"/>
    <mergeCell ref="C708:D708"/>
    <mergeCell ref="A709:G709"/>
    <mergeCell ref="A710:B710"/>
    <mergeCell ref="E712:F712"/>
    <mergeCell ref="A713:B713"/>
    <mergeCell ref="E716:F716"/>
    <mergeCell ref="A697:G697"/>
    <mergeCell ref="A698:B698"/>
    <mergeCell ref="E702:F702"/>
    <mergeCell ref="A703:B703"/>
    <mergeCell ref="E706:F706"/>
    <mergeCell ref="E707:F707"/>
    <mergeCell ref="C691:D691"/>
    <mergeCell ref="A692:G692"/>
    <mergeCell ref="A693:G693"/>
    <mergeCell ref="E694:F694"/>
    <mergeCell ref="C695:D695"/>
    <mergeCell ref="C696:D696"/>
    <mergeCell ref="A681:G681"/>
    <mergeCell ref="A682:B682"/>
    <mergeCell ref="E684:F684"/>
    <mergeCell ref="A685:B685"/>
    <mergeCell ref="E689:F689"/>
    <mergeCell ref="E690:F690"/>
    <mergeCell ref="C658:D658"/>
    <mergeCell ref="A659:G659"/>
    <mergeCell ref="A660:B660"/>
    <mergeCell ref="E678:F678"/>
    <mergeCell ref="E679:F679"/>
    <mergeCell ref="C680:D680"/>
    <mergeCell ref="A643:G643"/>
    <mergeCell ref="A644:B644"/>
    <mergeCell ref="E650:F650"/>
    <mergeCell ref="A651:B651"/>
    <mergeCell ref="E656:F656"/>
    <mergeCell ref="E657:F657"/>
    <mergeCell ref="A627:B627"/>
    <mergeCell ref="E632:F632"/>
    <mergeCell ref="A633:B633"/>
    <mergeCell ref="E640:F640"/>
    <mergeCell ref="E641:F641"/>
    <mergeCell ref="C642:D642"/>
    <mergeCell ref="E619:F619"/>
    <mergeCell ref="A620:B620"/>
    <mergeCell ref="E623:F623"/>
    <mergeCell ref="E624:F624"/>
    <mergeCell ref="C625:D625"/>
    <mergeCell ref="A626:G626"/>
    <mergeCell ref="A609:B609"/>
    <mergeCell ref="E612:F612"/>
    <mergeCell ref="E613:F613"/>
    <mergeCell ref="C614:D614"/>
    <mergeCell ref="A615:G615"/>
    <mergeCell ref="A616:B616"/>
    <mergeCell ref="E601:F601"/>
    <mergeCell ref="E602:F602"/>
    <mergeCell ref="C603:D603"/>
    <mergeCell ref="A604:G604"/>
    <mergeCell ref="A605:B605"/>
    <mergeCell ref="E608:F608"/>
    <mergeCell ref="E589:F589"/>
    <mergeCell ref="C590:D590"/>
    <mergeCell ref="A591:G591"/>
    <mergeCell ref="A592:B592"/>
    <mergeCell ref="E597:F597"/>
    <mergeCell ref="A598:B598"/>
    <mergeCell ref="C576:D576"/>
    <mergeCell ref="A577:G577"/>
    <mergeCell ref="A578:B578"/>
    <mergeCell ref="E584:F584"/>
    <mergeCell ref="A585:B585"/>
    <mergeCell ref="E588:F588"/>
    <mergeCell ref="E570:F570"/>
    <mergeCell ref="E571:F571"/>
    <mergeCell ref="C572:D572"/>
    <mergeCell ref="A573:G573"/>
    <mergeCell ref="A574:G574"/>
    <mergeCell ref="E575:F575"/>
    <mergeCell ref="E556:F556"/>
    <mergeCell ref="C557:D557"/>
    <mergeCell ref="A558:G558"/>
    <mergeCell ref="A559:B559"/>
    <mergeCell ref="E561:F561"/>
    <mergeCell ref="A562:B562"/>
    <mergeCell ref="C546:D546"/>
    <mergeCell ref="A547:G547"/>
    <mergeCell ref="A548:B548"/>
    <mergeCell ref="E551:F551"/>
    <mergeCell ref="A552:B552"/>
    <mergeCell ref="E555:F555"/>
    <mergeCell ref="E536:F536"/>
    <mergeCell ref="C537:D537"/>
    <mergeCell ref="A538:G538"/>
    <mergeCell ref="A539:B539"/>
    <mergeCell ref="E544:F544"/>
    <mergeCell ref="E545:F545"/>
    <mergeCell ref="C526:D526"/>
    <mergeCell ref="A527:G527"/>
    <mergeCell ref="A528:B528"/>
    <mergeCell ref="E531:F531"/>
    <mergeCell ref="A532:B532"/>
    <mergeCell ref="E535:F535"/>
    <mergeCell ref="A516:G516"/>
    <mergeCell ref="A517:B517"/>
    <mergeCell ref="E520:F520"/>
    <mergeCell ref="A521:B521"/>
    <mergeCell ref="E524:F524"/>
    <mergeCell ref="E525:F525"/>
    <mergeCell ref="A500:B500"/>
    <mergeCell ref="E509:F509"/>
    <mergeCell ref="A510:B510"/>
    <mergeCell ref="E513:F513"/>
    <mergeCell ref="E514:F514"/>
    <mergeCell ref="C515:D515"/>
    <mergeCell ref="E492:F492"/>
    <mergeCell ref="A493:B493"/>
    <mergeCell ref="E496:F496"/>
    <mergeCell ref="E497:F497"/>
    <mergeCell ref="C498:D498"/>
    <mergeCell ref="A499:G499"/>
    <mergeCell ref="A476:B476"/>
    <mergeCell ref="E479:F479"/>
    <mergeCell ref="E480:F480"/>
    <mergeCell ref="C481:D481"/>
    <mergeCell ref="A482:G482"/>
    <mergeCell ref="A483:B483"/>
    <mergeCell ref="E462:F462"/>
    <mergeCell ref="E463:F463"/>
    <mergeCell ref="C464:D464"/>
    <mergeCell ref="A465:G465"/>
    <mergeCell ref="A466:B466"/>
    <mergeCell ref="E475:F475"/>
    <mergeCell ref="E448:F448"/>
    <mergeCell ref="C449:D449"/>
    <mergeCell ref="A450:G450"/>
    <mergeCell ref="A451:B451"/>
    <mergeCell ref="E458:F458"/>
    <mergeCell ref="A459:B459"/>
    <mergeCell ref="C437:D437"/>
    <mergeCell ref="A438:G438"/>
    <mergeCell ref="A439:B439"/>
    <mergeCell ref="E443:F443"/>
    <mergeCell ref="A444:B444"/>
    <mergeCell ref="E447:F447"/>
    <mergeCell ref="E428:F428"/>
    <mergeCell ref="C429:D429"/>
    <mergeCell ref="A430:G430"/>
    <mergeCell ref="A431:B431"/>
    <mergeCell ref="E435:F435"/>
    <mergeCell ref="E436:F436"/>
    <mergeCell ref="C417:D417"/>
    <mergeCell ref="A418:G418"/>
    <mergeCell ref="A419:B419"/>
    <mergeCell ref="E423:F423"/>
    <mergeCell ref="A424:B424"/>
    <mergeCell ref="E427:F427"/>
    <mergeCell ref="A406:G406"/>
    <mergeCell ref="A407:B407"/>
    <mergeCell ref="E411:F411"/>
    <mergeCell ref="A412:B412"/>
    <mergeCell ref="E415:F415"/>
    <mergeCell ref="E416:F416"/>
    <mergeCell ref="A397:B397"/>
    <mergeCell ref="E399:F399"/>
    <mergeCell ref="A400:B400"/>
    <mergeCell ref="E403:F403"/>
    <mergeCell ref="E404:F404"/>
    <mergeCell ref="C405:D405"/>
    <mergeCell ref="E389:F389"/>
    <mergeCell ref="A390:B390"/>
    <mergeCell ref="E393:F393"/>
    <mergeCell ref="E394:F394"/>
    <mergeCell ref="C395:D395"/>
    <mergeCell ref="A396:G396"/>
    <mergeCell ref="A378:B378"/>
    <mergeCell ref="E382:F382"/>
    <mergeCell ref="E383:F383"/>
    <mergeCell ref="C384:D384"/>
    <mergeCell ref="A385:G385"/>
    <mergeCell ref="A386:B386"/>
    <mergeCell ref="E371:F371"/>
    <mergeCell ref="E372:F372"/>
    <mergeCell ref="C373:D373"/>
    <mergeCell ref="A374:G374"/>
    <mergeCell ref="A375:B375"/>
    <mergeCell ref="E377:F377"/>
    <mergeCell ref="A358:B358"/>
    <mergeCell ref="E362:F362"/>
    <mergeCell ref="E363:F363"/>
    <mergeCell ref="C364:D364"/>
    <mergeCell ref="A365:G365"/>
    <mergeCell ref="A366:B366"/>
    <mergeCell ref="E350:F350"/>
    <mergeCell ref="A351:B351"/>
    <mergeCell ref="E354:F354"/>
    <mergeCell ref="E355:F355"/>
    <mergeCell ref="C356:D356"/>
    <mergeCell ref="A357:G357"/>
    <mergeCell ref="A338:B338"/>
    <mergeCell ref="E341:F341"/>
    <mergeCell ref="E342:F342"/>
    <mergeCell ref="C343:D343"/>
    <mergeCell ref="A344:G344"/>
    <mergeCell ref="A345:B345"/>
    <mergeCell ref="E331:F331"/>
    <mergeCell ref="E332:F332"/>
    <mergeCell ref="C333:D333"/>
    <mergeCell ref="A334:G334"/>
    <mergeCell ref="A335:B335"/>
    <mergeCell ref="E337:F337"/>
    <mergeCell ref="E321:F321"/>
    <mergeCell ref="C322:D322"/>
    <mergeCell ref="A323:G323"/>
    <mergeCell ref="A324:B324"/>
    <mergeCell ref="E327:F327"/>
    <mergeCell ref="A328:B328"/>
    <mergeCell ref="C309:D309"/>
    <mergeCell ref="A310:G310"/>
    <mergeCell ref="A311:B311"/>
    <mergeCell ref="E316:F316"/>
    <mergeCell ref="A317:B317"/>
    <mergeCell ref="E320:F320"/>
    <mergeCell ref="E303:F303"/>
    <mergeCell ref="E304:F304"/>
    <mergeCell ref="C305:D305"/>
    <mergeCell ref="A306:G306"/>
    <mergeCell ref="A307:G307"/>
    <mergeCell ref="E308:F308"/>
    <mergeCell ref="E290:F290"/>
    <mergeCell ref="C291:D291"/>
    <mergeCell ref="A292:G292"/>
    <mergeCell ref="A293:B293"/>
    <mergeCell ref="E299:F299"/>
    <mergeCell ref="A300:B300"/>
    <mergeCell ref="C280:D280"/>
    <mergeCell ref="A281:G281"/>
    <mergeCell ref="A282:B282"/>
    <mergeCell ref="E284:F284"/>
    <mergeCell ref="A285:B285"/>
    <mergeCell ref="E289:F289"/>
    <mergeCell ref="E268:F268"/>
    <mergeCell ref="A269:B269"/>
    <mergeCell ref="E273:F273"/>
    <mergeCell ref="A274:B274"/>
    <mergeCell ref="E278:F278"/>
    <mergeCell ref="E279:F279"/>
    <mergeCell ref="A258:B258"/>
    <mergeCell ref="E262:F262"/>
    <mergeCell ref="E263:F263"/>
    <mergeCell ref="C264:D264"/>
    <mergeCell ref="A265:G265"/>
    <mergeCell ref="A266:B266"/>
    <mergeCell ref="E250:F250"/>
    <mergeCell ref="E251:F251"/>
    <mergeCell ref="C252:D252"/>
    <mergeCell ref="A253:G253"/>
    <mergeCell ref="A254:B254"/>
    <mergeCell ref="E257:F257"/>
    <mergeCell ref="E239:F239"/>
    <mergeCell ref="C240:D240"/>
    <mergeCell ref="A241:G241"/>
    <mergeCell ref="A242:B242"/>
    <mergeCell ref="E245:F245"/>
    <mergeCell ref="A246:B246"/>
    <mergeCell ref="C225:D225"/>
    <mergeCell ref="A226:G226"/>
    <mergeCell ref="A227:B227"/>
    <mergeCell ref="E232:F232"/>
    <mergeCell ref="A233:B233"/>
    <mergeCell ref="E238:F238"/>
    <mergeCell ref="E213:F213"/>
    <mergeCell ref="A214:B214"/>
    <mergeCell ref="E218:F218"/>
    <mergeCell ref="A219:B219"/>
    <mergeCell ref="E223:F223"/>
    <mergeCell ref="E224:F224"/>
    <mergeCell ref="A203:B203"/>
    <mergeCell ref="E207:F207"/>
    <mergeCell ref="E208:F208"/>
    <mergeCell ref="C209:D209"/>
    <mergeCell ref="A210:G210"/>
    <mergeCell ref="A211:B211"/>
    <mergeCell ref="E195:F195"/>
    <mergeCell ref="E196:F196"/>
    <mergeCell ref="C197:D197"/>
    <mergeCell ref="A198:G198"/>
    <mergeCell ref="A199:B199"/>
    <mergeCell ref="E202:F202"/>
    <mergeCell ref="E184:F184"/>
    <mergeCell ref="C185:D185"/>
    <mergeCell ref="A186:G186"/>
    <mergeCell ref="A187:B187"/>
    <mergeCell ref="E190:F190"/>
    <mergeCell ref="A191:B191"/>
    <mergeCell ref="C170:D170"/>
    <mergeCell ref="A171:G171"/>
    <mergeCell ref="A172:B172"/>
    <mergeCell ref="E177:F177"/>
    <mergeCell ref="A178:B178"/>
    <mergeCell ref="E183:F183"/>
    <mergeCell ref="E158:F158"/>
    <mergeCell ref="A159:B159"/>
    <mergeCell ref="E163:F163"/>
    <mergeCell ref="A164:B164"/>
    <mergeCell ref="E168:F168"/>
    <mergeCell ref="E169:F169"/>
    <mergeCell ref="A149:B149"/>
    <mergeCell ref="E152:F152"/>
    <mergeCell ref="E153:F153"/>
    <mergeCell ref="C154:D154"/>
    <mergeCell ref="A155:G155"/>
    <mergeCell ref="A156:B156"/>
    <mergeCell ref="E141:F141"/>
    <mergeCell ref="E142:F142"/>
    <mergeCell ref="C143:D143"/>
    <mergeCell ref="A144:G144"/>
    <mergeCell ref="A145:B145"/>
    <mergeCell ref="E148:F148"/>
    <mergeCell ref="E130:F130"/>
    <mergeCell ref="C131:D131"/>
    <mergeCell ref="A132:G132"/>
    <mergeCell ref="A133:B133"/>
    <mergeCell ref="E136:F136"/>
    <mergeCell ref="A137:B137"/>
    <mergeCell ref="C116:D116"/>
    <mergeCell ref="A117:G117"/>
    <mergeCell ref="A118:B118"/>
    <mergeCell ref="E123:F123"/>
    <mergeCell ref="A124:B124"/>
    <mergeCell ref="E129:F129"/>
    <mergeCell ref="E104:F104"/>
    <mergeCell ref="A105:B105"/>
    <mergeCell ref="E109:F109"/>
    <mergeCell ref="A110:B110"/>
    <mergeCell ref="E114:F114"/>
    <mergeCell ref="E115:F115"/>
    <mergeCell ref="A94:B94"/>
    <mergeCell ref="E98:F98"/>
    <mergeCell ref="E99:F99"/>
    <mergeCell ref="C100:D100"/>
    <mergeCell ref="A101:G101"/>
    <mergeCell ref="A102:B102"/>
    <mergeCell ref="E86:F86"/>
    <mergeCell ref="E87:F87"/>
    <mergeCell ref="C88:D88"/>
    <mergeCell ref="A89:G89"/>
    <mergeCell ref="A90:B90"/>
    <mergeCell ref="E93:F93"/>
    <mergeCell ref="E75:F75"/>
    <mergeCell ref="C76:D76"/>
    <mergeCell ref="A77:G77"/>
    <mergeCell ref="A78:B78"/>
    <mergeCell ref="E81:F81"/>
    <mergeCell ref="A82:B82"/>
    <mergeCell ref="E66:F66"/>
    <mergeCell ref="E67:F67"/>
    <mergeCell ref="C68:D68"/>
    <mergeCell ref="A69:G69"/>
    <mergeCell ref="A70:B70"/>
    <mergeCell ref="E74:F74"/>
    <mergeCell ref="A55:B55"/>
    <mergeCell ref="E57:F57"/>
    <mergeCell ref="E58:F58"/>
    <mergeCell ref="C59:D59"/>
    <mergeCell ref="A60:G60"/>
    <mergeCell ref="A61:B61"/>
    <mergeCell ref="A47:G47"/>
    <mergeCell ref="A48:B48"/>
    <mergeCell ref="E51:F51"/>
    <mergeCell ref="E52:F52"/>
    <mergeCell ref="C53:D53"/>
    <mergeCell ref="A54:G54"/>
    <mergeCell ref="C39:D39"/>
    <mergeCell ref="A40:G40"/>
    <mergeCell ref="A41:B41"/>
    <mergeCell ref="E44:F44"/>
    <mergeCell ref="E45:F45"/>
    <mergeCell ref="C46:D46"/>
    <mergeCell ref="C31:D31"/>
    <mergeCell ref="C32:D32"/>
    <mergeCell ref="A33:G33"/>
    <mergeCell ref="A34:B34"/>
    <mergeCell ref="E37:F37"/>
    <mergeCell ref="E38:F38"/>
    <mergeCell ref="E23:F23"/>
    <mergeCell ref="C24:D24"/>
    <mergeCell ref="A25:G25"/>
    <mergeCell ref="A26:B26"/>
    <mergeCell ref="E29:F29"/>
    <mergeCell ref="E30:F30"/>
    <mergeCell ref="C14:D14"/>
    <mergeCell ref="A15:G15"/>
    <mergeCell ref="A16:B16"/>
    <mergeCell ref="E18:F18"/>
    <mergeCell ref="A19:B19"/>
    <mergeCell ref="E22:F22"/>
    <mergeCell ref="A7:I8"/>
    <mergeCell ref="A9:G9"/>
    <mergeCell ref="C10:D10"/>
    <mergeCell ref="A11:G11"/>
    <mergeCell ref="A12:G12"/>
    <mergeCell ref="E13:F13"/>
    <mergeCell ref="A1:I1"/>
    <mergeCell ref="A2:I2"/>
    <mergeCell ref="A3:I3"/>
    <mergeCell ref="A4:I4"/>
    <mergeCell ref="A5:I5"/>
    <mergeCell ref="A6:I6"/>
  </mergeCells>
  <pageMargins left="0.27777777777777779" right="0.27777777777777779" top="0.27777777777777779" bottom="0.27777777777777779" header="0" footer="0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Plan_Ginasio_Irineu</vt:lpstr>
      <vt:lpstr>CRONOGRAMA</vt:lpstr>
      <vt:lpstr>BDI</vt:lpstr>
      <vt:lpstr>Encarg_Social</vt:lpstr>
      <vt:lpstr>CPU</vt:lpstr>
      <vt:lpstr>BDI!Area_de_impressao</vt:lpstr>
      <vt:lpstr>CPU!Area_de_impressao</vt:lpstr>
      <vt:lpstr>CRONOGRAMA!Area_de_impressao</vt:lpstr>
      <vt:lpstr>Encarg_Social!Area_de_impressao</vt:lpstr>
      <vt:lpstr>Plan_Ginasio_Irineu!Area_de_impressao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2022-03-29T20:08:09Z</dcterms:created>
  <dcterms:modified xsi:type="dcterms:W3CDTF">2022-03-31T17:45:25Z</dcterms:modified>
</cp:coreProperties>
</file>